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L\Documents\wazne dokumenty\adrian\ZAMÓWIENIA\USŁUGI\usługi 2019\IGM.271.11.2019_kredyt_2019_II\2_SIWZ z załącznikami\"/>
    </mc:Choice>
  </mc:AlternateContent>
  <xr:revisionPtr revIDLastSave="0" documentId="13_ncr:1_{D18127CB-327A-4563-A301-F635C330DA98}" xr6:coauthVersionLast="43" xr6:coauthVersionMax="43" xr10:uidLastSave="{00000000-0000-0000-0000-000000000000}"/>
  <workbookProtection lockStructure="1"/>
  <bookViews>
    <workbookView xWindow="-108" yWindow="-108" windowWidth="23256" windowHeight="12576" xr2:uid="{00000000-000D-0000-FFFF-FFFF00000000}"/>
  </bookViews>
  <sheets>
    <sheet name="Arkusz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" i="1" l="1"/>
  <c r="G95" i="1"/>
  <c r="E50" i="1"/>
  <c r="E51" i="1" s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E52" i="1" l="1"/>
  <c r="H51" i="1"/>
  <c r="H50" i="1"/>
  <c r="E53" i="1" l="1"/>
  <c r="H52" i="1"/>
  <c r="H53" i="1" l="1"/>
  <c r="E54" i="1"/>
  <c r="E55" i="1" l="1"/>
  <c r="H54" i="1"/>
  <c r="H55" i="1" l="1"/>
  <c r="E56" i="1"/>
  <c r="E57" i="1" l="1"/>
  <c r="H56" i="1"/>
  <c r="E58" i="1" l="1"/>
  <c r="H57" i="1"/>
  <c r="E59" i="1" l="1"/>
  <c r="H58" i="1"/>
  <c r="E60" i="1" l="1"/>
  <c r="H59" i="1"/>
  <c r="E61" i="1" l="1"/>
  <c r="H60" i="1"/>
  <c r="E62" i="1" l="1"/>
  <c r="H61" i="1"/>
  <c r="E63" i="1" l="1"/>
  <c r="H62" i="1"/>
  <c r="E64" i="1" l="1"/>
  <c r="H63" i="1"/>
  <c r="E65" i="1" l="1"/>
  <c r="H64" i="1"/>
  <c r="E66" i="1" l="1"/>
  <c r="H65" i="1"/>
  <c r="E67" i="1" l="1"/>
  <c r="H66" i="1"/>
  <c r="E68" i="1" l="1"/>
  <c r="H67" i="1"/>
  <c r="E69" i="1" l="1"/>
  <c r="H68" i="1"/>
  <c r="E70" i="1" l="1"/>
  <c r="H69" i="1"/>
  <c r="E71" i="1" l="1"/>
  <c r="H70" i="1"/>
  <c r="E72" i="1" l="1"/>
  <c r="H71" i="1"/>
  <c r="E73" i="1" l="1"/>
  <c r="H72" i="1"/>
  <c r="E74" i="1" l="1"/>
  <c r="H73" i="1"/>
  <c r="E75" i="1" l="1"/>
  <c r="H74" i="1"/>
  <c r="E76" i="1" l="1"/>
  <c r="H75" i="1"/>
  <c r="E77" i="1" l="1"/>
  <c r="H76" i="1"/>
  <c r="E78" i="1" l="1"/>
  <c r="H77" i="1"/>
  <c r="E79" i="1" l="1"/>
  <c r="H78" i="1"/>
  <c r="E80" i="1" l="1"/>
  <c r="H79" i="1"/>
  <c r="E81" i="1" l="1"/>
  <c r="H80" i="1"/>
  <c r="E82" i="1" l="1"/>
  <c r="H81" i="1"/>
  <c r="E83" i="1" l="1"/>
  <c r="H82" i="1"/>
  <c r="E84" i="1" l="1"/>
  <c r="H83" i="1"/>
  <c r="E85" i="1" l="1"/>
  <c r="H84" i="1"/>
  <c r="E86" i="1" l="1"/>
  <c r="H85" i="1"/>
  <c r="E87" i="1" l="1"/>
  <c r="H86" i="1"/>
  <c r="E88" i="1" l="1"/>
  <c r="H87" i="1"/>
  <c r="E89" i="1" l="1"/>
  <c r="H88" i="1"/>
  <c r="E90" i="1" l="1"/>
  <c r="H89" i="1"/>
  <c r="E91" i="1" l="1"/>
  <c r="H90" i="1"/>
  <c r="E92" i="1" l="1"/>
  <c r="H91" i="1"/>
  <c r="E93" i="1" l="1"/>
  <c r="H92" i="1"/>
  <c r="E94" i="1" l="1"/>
  <c r="H94" i="1" s="1"/>
  <c r="H93" i="1"/>
  <c r="H96" i="1" l="1"/>
</calcChain>
</file>

<file path=xl/sharedStrings.xml><?xml version="1.0" encoding="utf-8"?>
<sst xmlns="http://schemas.openxmlformats.org/spreadsheetml/2006/main" count="110" uniqueCount="30">
  <si>
    <t>Lp.</t>
  </si>
  <si>
    <t xml:space="preserve">Nazwa płatności </t>
  </si>
  <si>
    <t>Termin spłaty</t>
  </si>
  <si>
    <t>Kapitał pozostający do spłaty w zł.</t>
  </si>
  <si>
    <t>Ilość dni zadłużenia</t>
  </si>
  <si>
    <t xml:space="preserve">Kolejne raty spłaty kapitału </t>
  </si>
  <si>
    <t>Kwota odsetek według wzoru Ko</t>
  </si>
  <si>
    <t>odsetki</t>
  </si>
  <si>
    <t>kapitał+odsetki</t>
  </si>
  <si>
    <t xml:space="preserve">Razem (odsetki): </t>
  </si>
  <si>
    <t>na którą składają się:</t>
  </si>
  <si>
    <t>Marża banku (%):</t>
  </si>
  <si>
    <t>prowizja przygotowawcza (zł):</t>
  </si>
  <si>
    <t>WIBOR 3 M (%):</t>
  </si>
  <si>
    <t>% wiersz nieedytowalny</t>
  </si>
  <si>
    <t>(komórkę D8 wypełnia Wykonawca, należy wpisać kwotę w PLN z dokładnością do dwóch miejsc po przecinku)</t>
  </si>
  <si>
    <r>
      <t xml:space="preserve">% </t>
    </r>
    <r>
      <rPr>
        <b/>
        <sz val="11"/>
        <color indexed="10"/>
        <rFont val="Calibri"/>
        <family val="2"/>
        <charset val="238"/>
      </rPr>
      <t>(komórkę D7 wypełnia Wykonawca, należy wstawić wartość liczbową z dokładnością do dwóch miejsc po przecinku)</t>
    </r>
  </si>
  <si>
    <r>
      <rPr>
        <b/>
        <sz val="11"/>
        <color indexed="8"/>
        <rFont val="Calibri"/>
        <family val="2"/>
        <charset val="238"/>
      </rPr>
      <t xml:space="preserve">Formularz cenowy </t>
    </r>
    <r>
      <rPr>
        <sz val="11"/>
        <color theme="1"/>
        <rFont val="Calibri"/>
        <family val="2"/>
        <charset val="238"/>
        <scheme val="minor"/>
      </rPr>
      <t>(generowany automatycznie po uzupełnieniu komórek D7 i D8)</t>
    </r>
  </si>
  <si>
    <t>Nazwa i adres WYKONAWCY :</t>
  </si>
  <si>
    <t xml:space="preserve">Osoba wyznaczona do kontaktów z Zamawiającym: </t>
  </si>
  <si>
    <t xml:space="preserve">e-mail: </t>
  </si>
  <si>
    <t>…………………………………………………………………………………………...Podpis osób uprawnionych do składania świadczeń woli w imieniu Wykonawcy oraz pieczątka / pieczątki</t>
  </si>
  <si>
    <t>…………………………… dn. .… …. …………. r.</t>
  </si>
  <si>
    <t xml:space="preserve">FORMULARZ OFERTOWY                                                                                                                                                                              </t>
  </si>
  <si>
    <r>
      <t xml:space="preserve">Odpowiadając na ogłoszenie w przetargu nieograniczonym na: </t>
    </r>
    <r>
      <rPr>
        <b/>
        <i/>
        <sz val="11"/>
        <color indexed="8"/>
        <rFont val="Calibri"/>
        <family val="2"/>
        <charset val="238"/>
      </rPr>
      <t>Kredyt długoterminowy na spłatę wcześniej zaciągniętych zobowiązań z tytułu kredytów przypadających do spłaty w 2019 roku,</t>
    </r>
    <r>
      <rPr>
        <sz val="11"/>
        <color theme="1"/>
        <rFont val="Calibri"/>
        <family val="2"/>
        <charset val="238"/>
        <scheme val="minor"/>
      </rPr>
      <t xml:space="preserve"> oferujemy wykonanie przedmiotu zamówienia zgodnie z wymogami zawartymi w Specyfikacji Istotnych Warunków Zamówienia za szacunową łączną wartość zamówienia w wysokości:</t>
    </r>
  </si>
  <si>
    <t>1,72</t>
  </si>
  <si>
    <t xml:space="preserve">13. </t>
  </si>
  <si>
    <t>numer telefonu:</t>
  </si>
  <si>
    <r>
      <rPr>
        <b/>
        <sz val="11"/>
        <color indexed="8"/>
        <rFont val="Calibri"/>
        <family val="2"/>
        <charset val="238"/>
      </rPr>
      <t>1. Oświadczamy, że:</t>
    </r>
    <r>
      <rPr>
        <sz val="11"/>
        <color theme="1"/>
        <rFont val="Calibri"/>
        <family val="2"/>
        <charset val="238"/>
        <scheme val="minor"/>
      </rPr>
      <t xml:space="preserve">
a) zapoznaliśmy się z warunkami podanymi przez Zamawiającego w SIWZ i nie wnosimy do nich żadnych zastrzeżeń;
b) osoby wykonujące określone w SIWZ czynności w zakresie realizacji zamówienia będą zatrudnione na podstawie umowy o pracę,
c) uzyskaliśmy wszelkie niezbędne informacje do przygotowania oferty i wykonania zamówienia;
d) akceptujemy istotne postanowienia umowy oraz termin realizacji przedmiotu zamówienia podany przez Zamawiającego,
e) uważamy się za związanych niniejszą ofertą przez 30 dni od dnia upływu terminu składania ofert;                                                                f) zgodnie z art. 24 ust. 11 Prawa zamówień publicznych złożymy, w terminie 3 dni od dnia zamieszczenia na stronie internetowej zamawiającego informacji, o której mowa w art. 86 ust. 5, oświadczenie o przynależności lub braku przynależności do  tej samej grupy kapitałowej, o której mowa w art. 24 ust. 1 pkt 23 Prawa zamówień publicznych. 
g) W przypadku udzielenia nam zamówienia zobowiązujemy się do zawarcia umowy w miejscu i terminie wskazanym przez Zamawiającego;
h)  Oświadczam, że wypełniłem obowiązki informacyjne przewidziane w art. 13 lub art. 14 RODO(1) wobec osób fizycznych, od których dane osobowe bezpośrednio lub pośrednio pozyskałem w celu ubiegania się o udzielenie zamówienia publicznego w niniejszym postępowaniu.*
</t>
    </r>
    <r>
      <rPr>
        <sz val="8"/>
        <color theme="1"/>
        <rFont val="Calibri"/>
        <family val="2"/>
        <charset val="238"/>
        <scheme val="minor"/>
      </rPr>
      <t>(1) 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1).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przez jego wykreślenie).</t>
    </r>
    <r>
      <rPr>
        <sz val="11"/>
        <color theme="1"/>
        <rFont val="Calibri"/>
        <family val="2"/>
        <charset val="238"/>
        <scheme val="minor"/>
      </rPr>
      <t xml:space="preserve">
</t>
    </r>
  </si>
  <si>
    <t>Załącznik nr 1 do SIWZ IGM.271.11.2019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</si>
</sst>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2" borderId="0" xfId="0" applyFill="1"/>
    <xf numFmtId="0" fontId="5" fillId="2" borderId="1" xfId="0" applyFont="1" applyFill="1" applyBorder="1"/>
    <xf numFmtId="164" fontId="5" fillId="2" borderId="1" xfId="0" applyNumberFormat="1" applyFont="1" applyFill="1" applyBorder="1"/>
    <xf numFmtId="14" fontId="5" fillId="2" borderId="1" xfId="0" applyNumberFormat="1" applyFont="1" applyFill="1" applyBorder="1"/>
    <xf numFmtId="0" fontId="5" fillId="0" borderId="0" xfId="0" applyFont="1"/>
    <xf numFmtId="164" fontId="5" fillId="0" borderId="0" xfId="0" applyNumberFormat="1" applyFont="1"/>
    <xf numFmtId="49" fontId="0" fillId="0" borderId="0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right" wrapText="1"/>
    </xf>
    <xf numFmtId="49" fontId="0" fillId="0" borderId="0" xfId="0" applyNumberFormat="1" applyBorder="1" applyAlignment="1">
      <alignment horizontal="left" vertical="top" wrapText="1"/>
    </xf>
    <xf numFmtId="164" fontId="0" fillId="0" borderId="0" xfId="0" applyNumberFormat="1" applyBorder="1" applyAlignment="1">
      <alignment horizontal="right" wrapText="1"/>
    </xf>
    <xf numFmtId="0" fontId="0" fillId="0" borderId="4" xfId="0" applyBorder="1" applyAlignment="1"/>
    <xf numFmtId="164" fontId="5" fillId="2" borderId="12" xfId="0" applyNumberFormat="1" applyFont="1" applyFill="1" applyBorder="1"/>
    <xf numFmtId="0" fontId="5" fillId="2" borderId="7" xfId="0" applyFont="1" applyFill="1" applyBorder="1"/>
    <xf numFmtId="14" fontId="5" fillId="2" borderId="7" xfId="0" applyNumberFormat="1" applyFont="1" applyFill="1" applyBorder="1"/>
    <xf numFmtId="164" fontId="5" fillId="2" borderId="7" xfId="0" applyNumberFormat="1" applyFont="1" applyFill="1" applyBorder="1"/>
    <xf numFmtId="164" fontId="5" fillId="2" borderId="13" xfId="0" applyNumberFormat="1" applyFont="1" applyFill="1" applyBorder="1"/>
    <xf numFmtId="0" fontId="5" fillId="2" borderId="6" xfId="0" applyFont="1" applyFill="1" applyBorder="1"/>
    <xf numFmtId="164" fontId="5" fillId="2" borderId="6" xfId="0" applyNumberFormat="1" applyFont="1" applyFill="1" applyBorder="1"/>
    <xf numFmtId="14" fontId="5" fillId="2" borderId="6" xfId="0" applyNumberFormat="1" applyFont="1" applyFill="1" applyBorder="1"/>
    <xf numFmtId="164" fontId="5" fillId="2" borderId="11" xfId="0" applyNumberFormat="1" applyFont="1" applyFill="1" applyBorder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center" wrapText="1"/>
    </xf>
    <xf numFmtId="49" fontId="0" fillId="0" borderId="10" xfId="0" applyNumberFormat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center" wrapText="1"/>
    </xf>
    <xf numFmtId="164" fontId="4" fillId="0" borderId="0" xfId="0" applyNumberFormat="1" applyFon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left" vertical="center" wrapText="1"/>
    </xf>
    <xf numFmtId="49" fontId="0" fillId="0" borderId="0" xfId="0" applyNumberFormat="1" applyBorder="1" applyAlignment="1">
      <alignment horizontal="left" vertical="top" wrapText="1"/>
    </xf>
    <xf numFmtId="0" fontId="5" fillId="3" borderId="5" xfId="0" applyFont="1" applyFill="1" applyBorder="1" applyAlignment="1">
      <alignment horizontal="center" vertical="center"/>
    </xf>
    <xf numFmtId="0" fontId="5" fillId="3" borderId="1" xfId="0" applyFont="1" applyFill="1" applyBorder="1"/>
    <xf numFmtId="14" fontId="5" fillId="3" borderId="1" xfId="0" applyNumberFormat="1" applyFont="1" applyFill="1" applyBorder="1"/>
    <xf numFmtId="164" fontId="5" fillId="3" borderId="6" xfId="0" applyNumberFormat="1" applyFont="1" applyFill="1" applyBorder="1"/>
    <xf numFmtId="164" fontId="5" fillId="3" borderId="1" xfId="0" applyNumberFormat="1" applyFont="1" applyFill="1" applyBorder="1"/>
    <xf numFmtId="164" fontId="5" fillId="3" borderId="12" xfId="0" applyNumberFormat="1" applyFont="1" applyFill="1" applyBorder="1"/>
    <xf numFmtId="0" fontId="5" fillId="3" borderId="7" xfId="0" applyFont="1" applyFill="1" applyBorder="1"/>
    <xf numFmtId="14" fontId="5" fillId="3" borderId="7" xfId="0" applyNumberFormat="1" applyFont="1" applyFill="1" applyBorder="1"/>
    <xf numFmtId="164" fontId="5" fillId="3" borderId="7" xfId="0" applyNumberFormat="1" applyFont="1" applyFill="1" applyBorder="1"/>
    <xf numFmtId="164" fontId="5" fillId="3" borderId="13" xfId="0" applyNumberFormat="1" applyFont="1" applyFill="1" applyBorder="1"/>
    <xf numFmtId="0" fontId="5" fillId="2" borderId="5" xfId="0" applyFont="1" applyFill="1" applyBorder="1" applyAlignment="1">
      <alignment horizontal="center" vertical="center"/>
    </xf>
    <xf numFmtId="0" fontId="5" fillId="3" borderId="6" xfId="0" applyFont="1" applyFill="1" applyBorder="1"/>
    <xf numFmtId="14" fontId="5" fillId="3" borderId="6" xfId="0" applyNumberFormat="1" applyFont="1" applyFill="1" applyBorder="1"/>
    <xf numFmtId="164" fontId="5" fillId="3" borderId="11" xfId="0" applyNumberFormat="1" applyFont="1" applyFill="1" applyBorder="1"/>
    <xf numFmtId="0" fontId="5" fillId="2" borderId="24" xfId="0" applyFont="1" applyFill="1" applyBorder="1"/>
    <xf numFmtId="14" fontId="5" fillId="2" borderId="24" xfId="0" applyNumberFormat="1" applyFont="1" applyFill="1" applyBorder="1"/>
    <xf numFmtId="164" fontId="5" fillId="2" borderId="24" xfId="0" applyNumberFormat="1" applyFont="1" applyFill="1" applyBorder="1"/>
    <xf numFmtId="164" fontId="5" fillId="2" borderId="25" xfId="0" applyNumberFormat="1" applyFont="1" applyFill="1" applyBorder="1"/>
    <xf numFmtId="0" fontId="5" fillId="3" borderId="24" xfId="0" applyFont="1" applyFill="1" applyBorder="1"/>
    <xf numFmtId="14" fontId="5" fillId="3" borderId="24" xfId="0" applyNumberFormat="1" applyFont="1" applyFill="1" applyBorder="1"/>
    <xf numFmtId="164" fontId="5" fillId="3" borderId="24" xfId="0" applyNumberFormat="1" applyFont="1" applyFill="1" applyBorder="1"/>
    <xf numFmtId="164" fontId="5" fillId="3" borderId="25" xfId="0" applyNumberFormat="1" applyFont="1" applyFill="1" applyBorder="1"/>
    <xf numFmtId="0" fontId="5" fillId="3" borderId="26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164" fontId="5" fillId="0" borderId="27" xfId="0" applyNumberFormat="1" applyFont="1" applyBorder="1"/>
    <xf numFmtId="164" fontId="5" fillId="0" borderId="28" xfId="0" applyNumberFormat="1" applyFont="1" applyBorder="1"/>
    <xf numFmtId="0" fontId="4" fillId="4" borderId="0" xfId="0" applyFont="1" applyFill="1" applyAlignment="1">
      <alignment vertical="top"/>
    </xf>
    <xf numFmtId="49" fontId="4" fillId="5" borderId="1" xfId="0" applyNumberFormat="1" applyFont="1" applyFill="1" applyBorder="1" applyAlignment="1">
      <alignment horizontal="right" wrapText="1"/>
    </xf>
    <xf numFmtId="49" fontId="4" fillId="5" borderId="1" xfId="0" applyNumberFormat="1" applyFont="1" applyFill="1" applyBorder="1" applyAlignment="1">
      <alignment horizontal="right" vertical="center" wrapText="1"/>
    </xf>
    <xf numFmtId="49" fontId="4" fillId="5" borderId="2" xfId="0" applyNumberFormat="1" applyFont="1" applyFill="1" applyBorder="1" applyAlignment="1">
      <alignment horizontal="center" wrapText="1"/>
    </xf>
    <xf numFmtId="49" fontId="4" fillId="5" borderId="20" xfId="0" applyNumberFormat="1" applyFont="1" applyFill="1" applyBorder="1" applyAlignment="1">
      <alignment horizontal="left" vertical="top" wrapText="1"/>
    </xf>
    <xf numFmtId="49" fontId="4" fillId="5" borderId="21" xfId="0" applyNumberFormat="1" applyFont="1" applyFill="1" applyBorder="1" applyAlignment="1">
      <alignment horizontal="left" vertical="top" wrapText="1"/>
    </xf>
    <xf numFmtId="49" fontId="4" fillId="5" borderId="2" xfId="0" applyNumberFormat="1" applyFont="1" applyFill="1" applyBorder="1" applyAlignment="1">
      <alignment horizontal="left" vertical="top" wrapText="1"/>
    </xf>
    <xf numFmtId="49" fontId="8" fillId="5" borderId="20" xfId="0" applyNumberFormat="1" applyFont="1" applyFill="1" applyBorder="1" applyAlignment="1">
      <alignment horizontal="left" vertical="top" wrapText="1"/>
    </xf>
    <xf numFmtId="49" fontId="8" fillId="5" borderId="21" xfId="0" applyNumberFormat="1" applyFont="1" applyFill="1" applyBorder="1" applyAlignment="1">
      <alignment horizontal="left" vertical="top" wrapText="1"/>
    </xf>
    <xf numFmtId="49" fontId="8" fillId="5" borderId="2" xfId="0" applyNumberFormat="1" applyFont="1" applyFill="1" applyBorder="1" applyAlignment="1">
      <alignment horizontal="left" vertical="top" wrapText="1"/>
    </xf>
    <xf numFmtId="2" fontId="0" fillId="4" borderId="22" xfId="0" applyNumberFormat="1" applyFill="1" applyBorder="1" applyAlignment="1">
      <alignment horizontal="right" wrapText="1"/>
    </xf>
    <xf numFmtId="164" fontId="4" fillId="4" borderId="2" xfId="0" applyNumberFormat="1" applyFont="1" applyFill="1" applyBorder="1" applyAlignment="1">
      <alignment horizontal="right" wrapText="1"/>
    </xf>
    <xf numFmtId="0" fontId="0" fillId="4" borderId="1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left"/>
    </xf>
    <xf numFmtId="0" fontId="6" fillId="5" borderId="23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6" fillId="5" borderId="1" xfId="0" applyFont="1" applyFill="1" applyBorder="1"/>
    <xf numFmtId="14" fontId="6" fillId="5" borderId="1" xfId="0" applyNumberFormat="1" applyFont="1" applyFill="1" applyBorder="1"/>
    <xf numFmtId="164" fontId="6" fillId="5" borderId="1" xfId="0" applyNumberFormat="1" applyFont="1" applyFill="1" applyBorder="1"/>
    <xf numFmtId="164" fontId="6" fillId="5" borderId="12" xfId="0" applyNumberFormat="1" applyFont="1" applyFill="1" applyBorder="1"/>
    <xf numFmtId="0" fontId="6" fillId="5" borderId="24" xfId="0" applyFont="1" applyFill="1" applyBorder="1"/>
    <xf numFmtId="14" fontId="6" fillId="5" borderId="24" xfId="0" applyNumberFormat="1" applyFont="1" applyFill="1" applyBorder="1"/>
    <xf numFmtId="164" fontId="6" fillId="5" borderId="24" xfId="0" applyNumberFormat="1" applyFont="1" applyFill="1" applyBorder="1"/>
    <xf numFmtId="164" fontId="6" fillId="5" borderId="25" xfId="0" applyNumberFormat="1" applyFont="1" applyFill="1" applyBorder="1"/>
    <xf numFmtId="0" fontId="6" fillId="5" borderId="1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right"/>
    </xf>
    <xf numFmtId="0" fontId="6" fillId="4" borderId="9" xfId="0" applyFont="1" applyFill="1" applyBorder="1" applyAlignment="1">
      <alignment horizontal="right"/>
    </xf>
    <xf numFmtId="164" fontId="6" fillId="4" borderId="3" xfId="0" applyNumberFormat="1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10"/>
  <sheetViews>
    <sheetView tabSelected="1" view="pageLayout" zoomScaleNormal="100" workbookViewId="0">
      <selection activeCell="F92" sqref="F92"/>
    </sheetView>
  </sheetViews>
  <sheetFormatPr defaultRowHeight="14.4" x14ac:dyDescent="0.3"/>
  <cols>
    <col min="3" max="3" width="15.88671875" customWidth="1"/>
    <col min="4" max="4" width="14.88671875" customWidth="1"/>
    <col min="5" max="5" width="18.6640625" customWidth="1"/>
    <col min="6" max="6" width="12.109375" customWidth="1"/>
    <col min="7" max="7" width="16.77734375" customWidth="1"/>
    <col min="8" max="8" width="17" customWidth="1"/>
  </cols>
  <sheetData>
    <row r="1" spans="2:8" x14ac:dyDescent="0.3">
      <c r="B1" s="57" t="s">
        <v>29</v>
      </c>
      <c r="C1" s="57"/>
      <c r="D1" s="57"/>
      <c r="E1" s="57"/>
      <c r="F1" s="57"/>
      <c r="G1" s="57"/>
      <c r="H1" s="57"/>
    </row>
    <row r="2" spans="2:8" ht="14.4" customHeight="1" x14ac:dyDescent="0.3">
      <c r="B2" s="24" t="s">
        <v>23</v>
      </c>
      <c r="C2" s="24"/>
      <c r="D2" s="24"/>
      <c r="E2" s="24"/>
      <c r="F2" s="24"/>
      <c r="G2" s="24"/>
      <c r="H2" s="24"/>
    </row>
    <row r="3" spans="2:8" ht="61.8" customHeight="1" x14ac:dyDescent="0.3">
      <c r="B3" s="27" t="s">
        <v>24</v>
      </c>
      <c r="C3" s="27"/>
      <c r="D3" s="27"/>
      <c r="E3" s="27"/>
      <c r="F3" s="27"/>
      <c r="G3" s="27"/>
      <c r="H3" s="27"/>
    </row>
    <row r="4" spans="2:8" x14ac:dyDescent="0.3">
      <c r="B4" s="25">
        <f>D8+H96</f>
        <v>68281.643835616444</v>
      </c>
      <c r="C4" s="25"/>
      <c r="D4" s="25"/>
      <c r="E4" s="25"/>
      <c r="F4" s="25"/>
      <c r="G4" s="25"/>
      <c r="H4" s="25"/>
    </row>
    <row r="5" spans="2:8" x14ac:dyDescent="0.3">
      <c r="B5" s="26" t="s">
        <v>10</v>
      </c>
      <c r="C5" s="26"/>
      <c r="D5" s="26"/>
      <c r="E5" s="26"/>
      <c r="F5" s="26"/>
      <c r="G5" s="26"/>
      <c r="H5" s="26"/>
    </row>
    <row r="6" spans="2:8" ht="14.4" customHeight="1" x14ac:dyDescent="0.3">
      <c r="B6" s="58" t="s">
        <v>13</v>
      </c>
      <c r="C6" s="58"/>
      <c r="D6" s="60" t="s">
        <v>25</v>
      </c>
      <c r="E6" s="61" t="s">
        <v>14</v>
      </c>
      <c r="F6" s="62"/>
      <c r="G6" s="62"/>
      <c r="H6" s="63"/>
    </row>
    <row r="7" spans="2:8" ht="34.799999999999997" customHeight="1" x14ac:dyDescent="0.3">
      <c r="B7" s="59" t="s">
        <v>11</v>
      </c>
      <c r="C7" s="59"/>
      <c r="D7" s="67">
        <v>0</v>
      </c>
      <c r="E7" s="61" t="s">
        <v>16</v>
      </c>
      <c r="F7" s="62"/>
      <c r="G7" s="62"/>
      <c r="H7" s="63"/>
    </row>
    <row r="8" spans="2:8" ht="39" customHeight="1" x14ac:dyDescent="0.3">
      <c r="B8" s="58" t="s">
        <v>12</v>
      </c>
      <c r="C8" s="58"/>
      <c r="D8" s="68">
        <v>0</v>
      </c>
      <c r="E8" s="64" t="s">
        <v>15</v>
      </c>
      <c r="F8" s="65"/>
      <c r="G8" s="65"/>
      <c r="H8" s="66"/>
    </row>
    <row r="9" spans="2:8" x14ac:dyDescent="0.3">
      <c r="B9" s="8"/>
      <c r="C9" s="8"/>
      <c r="D9" s="10"/>
      <c r="E9" s="9"/>
      <c r="F9" s="7"/>
      <c r="G9" s="7"/>
      <c r="H9" s="7"/>
    </row>
    <row r="10" spans="2:8" ht="266.39999999999998" customHeight="1" x14ac:dyDescent="0.3">
      <c r="B10" s="28" t="s">
        <v>28</v>
      </c>
      <c r="C10" s="28"/>
      <c r="D10" s="28"/>
      <c r="E10" s="28"/>
      <c r="F10" s="28"/>
      <c r="G10" s="28"/>
      <c r="H10" s="28"/>
    </row>
    <row r="11" spans="2:8" ht="14.4" customHeight="1" x14ac:dyDescent="0.3">
      <c r="B11" s="23" t="s">
        <v>17</v>
      </c>
      <c r="C11" s="23"/>
      <c r="D11" s="23"/>
      <c r="E11" s="23"/>
      <c r="F11" s="23"/>
      <c r="G11" s="23"/>
      <c r="H11" s="23"/>
    </row>
    <row r="12" spans="2:8" ht="44.4" customHeight="1" thickBot="1" x14ac:dyDescent="0.35">
      <c r="B12" s="81" t="s">
        <v>0</v>
      </c>
      <c r="C12" s="81" t="s">
        <v>1</v>
      </c>
      <c r="D12" s="81" t="s">
        <v>2</v>
      </c>
      <c r="E12" s="81" t="s">
        <v>3</v>
      </c>
      <c r="F12" s="81" t="s">
        <v>4</v>
      </c>
      <c r="G12" s="81" t="s">
        <v>5</v>
      </c>
      <c r="H12" s="81" t="s">
        <v>6</v>
      </c>
    </row>
    <row r="13" spans="2:8" ht="16.2" thickBot="1" x14ac:dyDescent="0.35">
      <c r="B13" s="29">
        <v>1</v>
      </c>
      <c r="C13" s="30" t="s">
        <v>7</v>
      </c>
      <c r="D13" s="31">
        <v>43707</v>
      </c>
      <c r="E13" s="32">
        <v>800000</v>
      </c>
      <c r="F13" s="30">
        <v>5</v>
      </c>
      <c r="G13" s="33">
        <v>0</v>
      </c>
      <c r="H13" s="34">
        <f>((1.72+D8)/100)*E13*F13/365</f>
        <v>188.49315068493149</v>
      </c>
    </row>
    <row r="14" spans="2:8" ht="16.2" thickBot="1" x14ac:dyDescent="0.35">
      <c r="B14" s="29">
        <v>2</v>
      </c>
      <c r="C14" s="30" t="s">
        <v>7</v>
      </c>
      <c r="D14" s="31">
        <v>43738</v>
      </c>
      <c r="E14" s="32">
        <v>800000</v>
      </c>
      <c r="F14" s="30">
        <v>31</v>
      </c>
      <c r="G14" s="33">
        <v>0</v>
      </c>
      <c r="H14" s="34">
        <f>((1.72+D8)/100)*E14*F14/365</f>
        <v>1168.6575342465753</v>
      </c>
    </row>
    <row r="15" spans="2:8" ht="16.2" thickBot="1" x14ac:dyDescent="0.35">
      <c r="B15" s="29">
        <v>3</v>
      </c>
      <c r="C15" s="30" t="s">
        <v>7</v>
      </c>
      <c r="D15" s="31">
        <v>43769</v>
      </c>
      <c r="E15" s="32">
        <v>800000</v>
      </c>
      <c r="F15" s="30">
        <v>31</v>
      </c>
      <c r="G15" s="33">
        <v>0</v>
      </c>
      <c r="H15" s="34">
        <f>((1.72+D8)/100)*E15*F15/365</f>
        <v>1168.6575342465753</v>
      </c>
    </row>
    <row r="16" spans="2:8" ht="16.2" thickBot="1" x14ac:dyDescent="0.35">
      <c r="B16" s="29">
        <v>4</v>
      </c>
      <c r="C16" s="30" t="s">
        <v>7</v>
      </c>
      <c r="D16" s="31">
        <v>43798</v>
      </c>
      <c r="E16" s="32">
        <v>800000</v>
      </c>
      <c r="F16" s="30">
        <v>29</v>
      </c>
      <c r="G16" s="33">
        <v>0</v>
      </c>
      <c r="H16" s="34">
        <f>((1.72+D8)/100)*E16*F16/365</f>
        <v>1093.2602739726028</v>
      </c>
    </row>
    <row r="17" spans="2:8" ht="16.2" thickBot="1" x14ac:dyDescent="0.35">
      <c r="B17" s="29">
        <v>5</v>
      </c>
      <c r="C17" s="35" t="s">
        <v>7</v>
      </c>
      <c r="D17" s="36">
        <v>43830</v>
      </c>
      <c r="E17" s="32">
        <v>800000</v>
      </c>
      <c r="F17" s="35">
        <v>32</v>
      </c>
      <c r="G17" s="37">
        <v>0</v>
      </c>
      <c r="H17" s="38">
        <f>((1.72+D8)/100)*E17*F17/365</f>
        <v>1206.3561643835617</v>
      </c>
    </row>
    <row r="18" spans="2:8" ht="16.2" thickBot="1" x14ac:dyDescent="0.35">
      <c r="B18" s="39">
        <v>6</v>
      </c>
      <c r="C18" s="17" t="s">
        <v>7</v>
      </c>
      <c r="D18" s="19">
        <v>43861</v>
      </c>
      <c r="E18" s="18">
        <v>800000</v>
      </c>
      <c r="F18" s="17">
        <v>31</v>
      </c>
      <c r="G18" s="18">
        <v>0</v>
      </c>
      <c r="H18" s="20">
        <f>((1.72+D8)/100)*E18*F18/365</f>
        <v>1168.6575342465753</v>
      </c>
    </row>
    <row r="19" spans="2:8" ht="16.2" thickBot="1" x14ac:dyDescent="0.35">
      <c r="B19" s="39">
        <v>7</v>
      </c>
      <c r="C19" s="2" t="s">
        <v>7</v>
      </c>
      <c r="D19" s="4">
        <v>43889</v>
      </c>
      <c r="E19" s="18">
        <v>800000</v>
      </c>
      <c r="F19" s="2">
        <v>28</v>
      </c>
      <c r="G19" s="3">
        <v>0</v>
      </c>
      <c r="H19" s="12">
        <f>((1.72+D8)/100)*E19*F19/365</f>
        <v>1055.5616438356165</v>
      </c>
    </row>
    <row r="20" spans="2:8" s="1" customFormat="1" ht="16.2" thickBot="1" x14ac:dyDescent="0.35">
      <c r="B20" s="39">
        <v>8</v>
      </c>
      <c r="C20" s="2" t="s">
        <v>7</v>
      </c>
      <c r="D20" s="4">
        <v>43921</v>
      </c>
      <c r="E20" s="18">
        <v>800000</v>
      </c>
      <c r="F20" s="2">
        <v>32</v>
      </c>
      <c r="G20" s="3">
        <v>0</v>
      </c>
      <c r="H20" s="12">
        <f>((1.72+D8)/100)*E20*F20/365</f>
        <v>1206.3561643835617</v>
      </c>
    </row>
    <row r="21" spans="2:8" s="1" customFormat="1" ht="16.2" thickBot="1" x14ac:dyDescent="0.35">
      <c r="B21" s="39">
        <v>9</v>
      </c>
      <c r="C21" s="2" t="s">
        <v>7</v>
      </c>
      <c r="D21" s="4">
        <v>43951</v>
      </c>
      <c r="E21" s="18">
        <v>800000</v>
      </c>
      <c r="F21" s="2">
        <v>30</v>
      </c>
      <c r="G21" s="3">
        <v>0</v>
      </c>
      <c r="H21" s="12">
        <f>((1.72+D8)/100)*E21*F21/365</f>
        <v>1130.958904109589</v>
      </c>
    </row>
    <row r="22" spans="2:8" s="1" customFormat="1" ht="16.2" thickBot="1" x14ac:dyDescent="0.35">
      <c r="B22" s="39">
        <v>10</v>
      </c>
      <c r="C22" s="2" t="s">
        <v>7</v>
      </c>
      <c r="D22" s="4">
        <v>43980</v>
      </c>
      <c r="E22" s="18">
        <v>800000</v>
      </c>
      <c r="F22" s="2">
        <v>29</v>
      </c>
      <c r="G22" s="3">
        <v>0</v>
      </c>
      <c r="H22" s="12">
        <f>((1.72+D8)/100)*E22*F22/365</f>
        <v>1093.2602739726028</v>
      </c>
    </row>
    <row r="23" spans="2:8" s="1" customFormat="1" ht="16.2" thickBot="1" x14ac:dyDescent="0.35">
      <c r="B23" s="39">
        <v>11</v>
      </c>
      <c r="C23" s="2" t="s">
        <v>7</v>
      </c>
      <c r="D23" s="4">
        <v>44012</v>
      </c>
      <c r="E23" s="18">
        <v>800000</v>
      </c>
      <c r="F23" s="2">
        <v>32</v>
      </c>
      <c r="G23" s="3">
        <v>0</v>
      </c>
      <c r="H23" s="12">
        <f>((1.72+D8)/100)*E23*F23/365</f>
        <v>1206.3561643835617</v>
      </c>
    </row>
    <row r="24" spans="2:8" s="1" customFormat="1" ht="15" customHeight="1" thickBot="1" x14ac:dyDescent="0.35">
      <c r="B24" s="39">
        <v>12</v>
      </c>
      <c r="C24" s="2" t="s">
        <v>7</v>
      </c>
      <c r="D24" s="4">
        <v>44043</v>
      </c>
      <c r="E24" s="18">
        <v>800000</v>
      </c>
      <c r="F24" s="2">
        <v>31</v>
      </c>
      <c r="G24" s="3">
        <v>0</v>
      </c>
      <c r="H24" s="12">
        <f>((1.72+D8)/100)*E24*F24/365</f>
        <v>1168.6575342465753</v>
      </c>
    </row>
    <row r="25" spans="2:8" s="1" customFormat="1" ht="16.2" thickBot="1" x14ac:dyDescent="0.35">
      <c r="B25" s="39">
        <v>13</v>
      </c>
      <c r="C25" s="2" t="s">
        <v>7</v>
      </c>
      <c r="D25" s="4">
        <v>44074</v>
      </c>
      <c r="E25" s="18">
        <v>800000</v>
      </c>
      <c r="F25" s="2">
        <v>31</v>
      </c>
      <c r="G25" s="3">
        <v>0</v>
      </c>
      <c r="H25" s="12">
        <f>((1.72+D8)/100)*E25*F25/365</f>
        <v>1168.6575342465753</v>
      </c>
    </row>
    <row r="26" spans="2:8" s="1" customFormat="1" ht="16.2" thickBot="1" x14ac:dyDescent="0.35">
      <c r="B26" s="39">
        <v>14</v>
      </c>
      <c r="C26" s="2" t="s">
        <v>7</v>
      </c>
      <c r="D26" s="4">
        <v>44104</v>
      </c>
      <c r="E26" s="18">
        <v>800000</v>
      </c>
      <c r="F26" s="2">
        <v>30</v>
      </c>
      <c r="G26" s="3">
        <v>0</v>
      </c>
      <c r="H26" s="12">
        <f>((1.72+D8)/100)*E26*F26/365</f>
        <v>1130.958904109589</v>
      </c>
    </row>
    <row r="27" spans="2:8" s="1" customFormat="1" ht="16.2" thickBot="1" x14ac:dyDescent="0.35">
      <c r="B27" s="39">
        <v>15</v>
      </c>
      <c r="C27" s="2" t="s">
        <v>7</v>
      </c>
      <c r="D27" s="4">
        <v>44134</v>
      </c>
      <c r="E27" s="18">
        <v>800000</v>
      </c>
      <c r="F27" s="2">
        <v>30</v>
      </c>
      <c r="G27" s="3">
        <v>0</v>
      </c>
      <c r="H27" s="12">
        <f>((1.72+D8)/100)*E27*F27/365</f>
        <v>1130.958904109589</v>
      </c>
    </row>
    <row r="28" spans="2:8" s="1" customFormat="1" ht="16.2" thickBot="1" x14ac:dyDescent="0.35">
      <c r="B28" s="39">
        <v>16</v>
      </c>
      <c r="C28" s="2" t="s">
        <v>7</v>
      </c>
      <c r="D28" s="4">
        <v>44165</v>
      </c>
      <c r="E28" s="18">
        <v>800000</v>
      </c>
      <c r="F28" s="2">
        <v>31</v>
      </c>
      <c r="G28" s="3">
        <v>0</v>
      </c>
      <c r="H28" s="12">
        <f>((1.72+D8)/100)*E28*F28/365</f>
        <v>1168.6575342465753</v>
      </c>
    </row>
    <row r="29" spans="2:8" s="1" customFormat="1" ht="16.2" thickBot="1" x14ac:dyDescent="0.35">
      <c r="B29" s="39">
        <v>17</v>
      </c>
      <c r="C29" s="13" t="s">
        <v>7</v>
      </c>
      <c r="D29" s="14">
        <v>44196</v>
      </c>
      <c r="E29" s="18">
        <v>800000</v>
      </c>
      <c r="F29" s="13">
        <v>31</v>
      </c>
      <c r="G29" s="15">
        <v>0</v>
      </c>
      <c r="H29" s="16">
        <f>((1.72+D8)/100)*E29*F29/365</f>
        <v>1168.6575342465753</v>
      </c>
    </row>
    <row r="30" spans="2:8" s="1" customFormat="1" ht="16.2" thickBot="1" x14ac:dyDescent="0.35">
      <c r="B30" s="29">
        <v>18</v>
      </c>
      <c r="C30" s="40" t="s">
        <v>7</v>
      </c>
      <c r="D30" s="41">
        <v>44225</v>
      </c>
      <c r="E30" s="32">
        <v>800000</v>
      </c>
      <c r="F30" s="40">
        <v>29</v>
      </c>
      <c r="G30" s="32">
        <v>0</v>
      </c>
      <c r="H30" s="42">
        <f>((1.72+D8)/100)*E30*F30/365</f>
        <v>1093.2602739726028</v>
      </c>
    </row>
    <row r="31" spans="2:8" s="1" customFormat="1" ht="16.2" thickBot="1" x14ac:dyDescent="0.35">
      <c r="B31" s="29">
        <v>19</v>
      </c>
      <c r="C31" s="30" t="s">
        <v>7</v>
      </c>
      <c r="D31" s="31">
        <v>44253</v>
      </c>
      <c r="E31" s="32">
        <v>800000</v>
      </c>
      <c r="F31" s="30">
        <v>28</v>
      </c>
      <c r="G31" s="33">
        <v>0</v>
      </c>
      <c r="H31" s="34">
        <f>((1.72+D8)/100)*E31*F31/365</f>
        <v>1055.5616438356165</v>
      </c>
    </row>
    <row r="32" spans="2:8" s="1" customFormat="1" ht="16.2" thickBot="1" x14ac:dyDescent="0.35">
      <c r="B32" s="29">
        <v>20</v>
      </c>
      <c r="C32" s="30" t="s">
        <v>7</v>
      </c>
      <c r="D32" s="31">
        <v>44286</v>
      </c>
      <c r="E32" s="32">
        <v>800000</v>
      </c>
      <c r="F32" s="30">
        <v>33</v>
      </c>
      <c r="G32" s="33">
        <v>0</v>
      </c>
      <c r="H32" s="34">
        <f>((1.72+D8)/100)*E32*F32/365</f>
        <v>1244.0547945205481</v>
      </c>
    </row>
    <row r="33" spans="2:8" s="1" customFormat="1" ht="16.2" thickBot="1" x14ac:dyDescent="0.35">
      <c r="B33" s="29">
        <v>21</v>
      </c>
      <c r="C33" s="30" t="s">
        <v>7</v>
      </c>
      <c r="D33" s="31">
        <v>44316</v>
      </c>
      <c r="E33" s="32">
        <v>800000</v>
      </c>
      <c r="F33" s="30">
        <v>30</v>
      </c>
      <c r="G33" s="33">
        <v>0</v>
      </c>
      <c r="H33" s="34">
        <f>((1.72+D8)/100)*E33*F33/365</f>
        <v>1130.958904109589</v>
      </c>
    </row>
    <row r="34" spans="2:8" s="1" customFormat="1" ht="16.2" thickBot="1" x14ac:dyDescent="0.35">
      <c r="B34" s="29">
        <v>22</v>
      </c>
      <c r="C34" s="30" t="s">
        <v>7</v>
      </c>
      <c r="D34" s="31">
        <v>44347</v>
      </c>
      <c r="E34" s="32">
        <v>800000</v>
      </c>
      <c r="F34" s="30">
        <v>31</v>
      </c>
      <c r="G34" s="33">
        <v>0</v>
      </c>
      <c r="H34" s="34">
        <f>((1.72+D8)/100)*E34*F34/365</f>
        <v>1168.6575342465753</v>
      </c>
    </row>
    <row r="35" spans="2:8" s="1" customFormat="1" ht="16.2" thickBot="1" x14ac:dyDescent="0.35">
      <c r="B35" s="29">
        <v>23</v>
      </c>
      <c r="C35" s="30" t="s">
        <v>7</v>
      </c>
      <c r="D35" s="31">
        <v>44377</v>
      </c>
      <c r="E35" s="32">
        <v>800000</v>
      </c>
      <c r="F35" s="30">
        <v>30</v>
      </c>
      <c r="G35" s="33">
        <v>0</v>
      </c>
      <c r="H35" s="34">
        <f>((1.72+D8)/100)*E35*F35/365</f>
        <v>1130.958904109589</v>
      </c>
    </row>
    <row r="36" spans="2:8" s="1" customFormat="1" ht="18.600000000000001" customHeight="1" thickBot="1" x14ac:dyDescent="0.35">
      <c r="B36" s="29">
        <v>24</v>
      </c>
      <c r="C36" s="30" t="s">
        <v>7</v>
      </c>
      <c r="D36" s="31">
        <v>44407</v>
      </c>
      <c r="E36" s="32">
        <v>800000</v>
      </c>
      <c r="F36" s="30">
        <v>30</v>
      </c>
      <c r="G36" s="33">
        <v>0</v>
      </c>
      <c r="H36" s="34">
        <f>((1.72+D8)/100)*E36*F36/365</f>
        <v>1130.958904109589</v>
      </c>
    </row>
    <row r="37" spans="2:8" s="1" customFormat="1" ht="16.2" thickBot="1" x14ac:dyDescent="0.35">
      <c r="B37" s="29">
        <v>25</v>
      </c>
      <c r="C37" s="30" t="s">
        <v>7</v>
      </c>
      <c r="D37" s="31">
        <v>44439</v>
      </c>
      <c r="E37" s="32">
        <v>800000</v>
      </c>
      <c r="F37" s="30">
        <v>32</v>
      </c>
      <c r="G37" s="33">
        <v>0</v>
      </c>
      <c r="H37" s="34">
        <f>((1.72+D8)/100)*E37*F37/365</f>
        <v>1206.3561643835617</v>
      </c>
    </row>
    <row r="38" spans="2:8" s="1" customFormat="1" ht="16.2" thickBot="1" x14ac:dyDescent="0.35">
      <c r="B38" s="29">
        <v>26</v>
      </c>
      <c r="C38" s="30" t="s">
        <v>7</v>
      </c>
      <c r="D38" s="31">
        <v>44469</v>
      </c>
      <c r="E38" s="32">
        <v>800000</v>
      </c>
      <c r="F38" s="30">
        <v>30</v>
      </c>
      <c r="G38" s="33">
        <v>0</v>
      </c>
      <c r="H38" s="34">
        <f>((1.72+D8)/100)*E38*F38/365</f>
        <v>1130.958904109589</v>
      </c>
    </row>
    <row r="39" spans="2:8" s="1" customFormat="1" ht="16.2" thickBot="1" x14ac:dyDescent="0.35">
      <c r="B39" s="29">
        <v>27</v>
      </c>
      <c r="C39" s="30" t="s">
        <v>7</v>
      </c>
      <c r="D39" s="31">
        <v>44498</v>
      </c>
      <c r="E39" s="32">
        <v>800000</v>
      </c>
      <c r="F39" s="30">
        <v>29</v>
      </c>
      <c r="G39" s="33">
        <v>0</v>
      </c>
      <c r="H39" s="34">
        <f>((1.72+D8)/100)*E39*F39/365</f>
        <v>1093.2602739726028</v>
      </c>
    </row>
    <row r="40" spans="2:8" s="1" customFormat="1" ht="16.2" thickBot="1" x14ac:dyDescent="0.35">
      <c r="B40" s="29">
        <v>28</v>
      </c>
      <c r="C40" s="30" t="s">
        <v>7</v>
      </c>
      <c r="D40" s="31">
        <v>44530</v>
      </c>
      <c r="E40" s="32">
        <v>800000</v>
      </c>
      <c r="F40" s="30">
        <v>32</v>
      </c>
      <c r="G40" s="33">
        <v>0</v>
      </c>
      <c r="H40" s="34">
        <f>((1.72+D8)/100)*E40*F40/365</f>
        <v>1206.3561643835617</v>
      </c>
    </row>
    <row r="41" spans="2:8" s="1" customFormat="1" ht="16.2" thickBot="1" x14ac:dyDescent="0.35">
      <c r="B41" s="29">
        <v>29</v>
      </c>
      <c r="C41" s="35" t="s">
        <v>7</v>
      </c>
      <c r="D41" s="36">
        <v>44561</v>
      </c>
      <c r="E41" s="32">
        <v>800000</v>
      </c>
      <c r="F41" s="35">
        <v>31</v>
      </c>
      <c r="G41" s="37">
        <v>0</v>
      </c>
      <c r="H41" s="38">
        <f>((1.72+D8)/100)*E41*F41/365</f>
        <v>1168.6575342465753</v>
      </c>
    </row>
    <row r="42" spans="2:8" s="1" customFormat="1" ht="16.2" thickBot="1" x14ac:dyDescent="0.35">
      <c r="B42" s="39">
        <v>30</v>
      </c>
      <c r="C42" s="17" t="s">
        <v>7</v>
      </c>
      <c r="D42" s="19">
        <v>44592</v>
      </c>
      <c r="E42" s="18">
        <v>800000</v>
      </c>
      <c r="F42" s="17">
        <v>31</v>
      </c>
      <c r="G42" s="18">
        <v>0</v>
      </c>
      <c r="H42" s="20">
        <f>((1.72+D8)/100)*E42*F42/365</f>
        <v>1168.6575342465753</v>
      </c>
    </row>
    <row r="43" spans="2:8" s="1" customFormat="1" ht="16.2" thickBot="1" x14ac:dyDescent="0.35">
      <c r="B43" s="39">
        <v>31</v>
      </c>
      <c r="C43" s="2" t="s">
        <v>7</v>
      </c>
      <c r="D43" s="4">
        <v>44620</v>
      </c>
      <c r="E43" s="18">
        <v>800000</v>
      </c>
      <c r="F43" s="2">
        <v>28</v>
      </c>
      <c r="G43" s="3">
        <v>0</v>
      </c>
      <c r="H43" s="12">
        <f>((1.72+D8)/100)*E43*F43/365</f>
        <v>1055.5616438356165</v>
      </c>
    </row>
    <row r="44" spans="2:8" s="1" customFormat="1" ht="16.2" thickBot="1" x14ac:dyDescent="0.35">
      <c r="B44" s="39">
        <v>32</v>
      </c>
      <c r="C44" s="2" t="s">
        <v>7</v>
      </c>
      <c r="D44" s="4">
        <v>44651</v>
      </c>
      <c r="E44" s="18">
        <v>800000</v>
      </c>
      <c r="F44" s="2">
        <v>31</v>
      </c>
      <c r="G44" s="3">
        <v>0</v>
      </c>
      <c r="H44" s="12">
        <f>((1.72+D8)/100)*E44*F44/365</f>
        <v>1168.6575342465753</v>
      </c>
    </row>
    <row r="45" spans="2:8" s="1" customFormat="1" ht="16.2" thickBot="1" x14ac:dyDescent="0.35">
      <c r="B45" s="39">
        <v>33</v>
      </c>
      <c r="C45" s="2" t="s">
        <v>7</v>
      </c>
      <c r="D45" s="4">
        <v>44680</v>
      </c>
      <c r="E45" s="18">
        <v>800000</v>
      </c>
      <c r="F45" s="2">
        <v>29</v>
      </c>
      <c r="G45" s="3">
        <v>0</v>
      </c>
      <c r="H45" s="12">
        <f>((1.72+D8)/100)*E45*F45/365</f>
        <v>1093.2602739726028</v>
      </c>
    </row>
    <row r="46" spans="2:8" s="1" customFormat="1" ht="16.2" thickBot="1" x14ac:dyDescent="0.35">
      <c r="B46" s="39">
        <v>34</v>
      </c>
      <c r="C46" s="2" t="s">
        <v>7</v>
      </c>
      <c r="D46" s="4">
        <v>44712</v>
      </c>
      <c r="E46" s="18">
        <v>800000</v>
      </c>
      <c r="F46" s="2">
        <v>32</v>
      </c>
      <c r="G46" s="3">
        <v>0</v>
      </c>
      <c r="H46" s="12">
        <f>((1.72+D8)/100)*E46*F46/365</f>
        <v>1206.3561643835617</v>
      </c>
    </row>
    <row r="47" spans="2:8" s="1" customFormat="1" ht="16.2" thickBot="1" x14ac:dyDescent="0.35">
      <c r="B47" s="39">
        <v>35</v>
      </c>
      <c r="C47" s="2" t="s">
        <v>7</v>
      </c>
      <c r="D47" s="4">
        <v>44742</v>
      </c>
      <c r="E47" s="18">
        <v>800000</v>
      </c>
      <c r="F47" s="2">
        <v>30</v>
      </c>
      <c r="G47" s="3">
        <v>0</v>
      </c>
      <c r="H47" s="12">
        <f>((1.72+D8)/100)*E47*F47/365</f>
        <v>1130.958904109589</v>
      </c>
    </row>
    <row r="48" spans="2:8" s="1" customFormat="1" ht="16.2" thickBot="1" x14ac:dyDescent="0.35">
      <c r="B48" s="39">
        <v>36</v>
      </c>
      <c r="C48" s="2" t="s">
        <v>7</v>
      </c>
      <c r="D48" s="4">
        <v>44771</v>
      </c>
      <c r="E48" s="18">
        <v>800000</v>
      </c>
      <c r="F48" s="2">
        <v>29</v>
      </c>
      <c r="G48" s="3">
        <v>0</v>
      </c>
      <c r="H48" s="12">
        <f>((1.72+D8)/100)*E48*F48/365</f>
        <v>1093.2602739726028</v>
      </c>
    </row>
    <row r="49" spans="2:8" s="1" customFormat="1" ht="16.2" thickBot="1" x14ac:dyDescent="0.35">
      <c r="B49" s="39">
        <v>37</v>
      </c>
      <c r="C49" s="2" t="s">
        <v>7</v>
      </c>
      <c r="D49" s="4">
        <v>44804</v>
      </c>
      <c r="E49" s="18">
        <v>800000</v>
      </c>
      <c r="F49" s="2">
        <v>33</v>
      </c>
      <c r="G49" s="3">
        <v>0</v>
      </c>
      <c r="H49" s="12">
        <f>((1.72+D8)/100)*E49*F49/365</f>
        <v>1244.0547945205481</v>
      </c>
    </row>
    <row r="50" spans="2:8" s="1" customFormat="1" ht="16.2" thickBot="1" x14ac:dyDescent="0.35">
      <c r="B50" s="39">
        <v>38</v>
      </c>
      <c r="C50" s="2" t="s">
        <v>7</v>
      </c>
      <c r="D50" s="4">
        <v>44834</v>
      </c>
      <c r="E50" s="3">
        <f t="shared" ref="E50:E94" si="0">E49-G49</f>
        <v>800000</v>
      </c>
      <c r="F50" s="2">
        <v>30</v>
      </c>
      <c r="G50" s="3">
        <v>0</v>
      </c>
      <c r="H50" s="12">
        <f>((1.72+D8)/100)*E50*F50/365</f>
        <v>1130.958904109589</v>
      </c>
    </row>
    <row r="51" spans="2:8" s="1" customFormat="1" ht="16.2" thickBot="1" x14ac:dyDescent="0.35">
      <c r="B51" s="82">
        <v>39</v>
      </c>
      <c r="C51" s="83" t="s">
        <v>8</v>
      </c>
      <c r="D51" s="84">
        <v>44851</v>
      </c>
      <c r="E51" s="85">
        <f t="shared" si="0"/>
        <v>800000</v>
      </c>
      <c r="F51" s="83">
        <v>17</v>
      </c>
      <c r="G51" s="85">
        <v>50000</v>
      </c>
      <c r="H51" s="86">
        <f>((1.72+D8)/100)*E51*F51/365</f>
        <v>640.8767123287671</v>
      </c>
    </row>
    <row r="52" spans="2:8" s="1" customFormat="1" ht="16.2" thickBot="1" x14ac:dyDescent="0.35">
      <c r="B52" s="39">
        <v>40</v>
      </c>
      <c r="C52" s="2" t="s">
        <v>7</v>
      </c>
      <c r="D52" s="4">
        <v>44865</v>
      </c>
      <c r="E52" s="3">
        <f t="shared" si="0"/>
        <v>750000</v>
      </c>
      <c r="F52" s="2">
        <v>14</v>
      </c>
      <c r="G52" s="3">
        <v>0</v>
      </c>
      <c r="H52" s="12">
        <f>((1.72+D8)/100)*E52*F52/365</f>
        <v>494.79452054794518</v>
      </c>
    </row>
    <row r="53" spans="2:8" s="1" customFormat="1" ht="16.2" thickBot="1" x14ac:dyDescent="0.35">
      <c r="B53" s="39">
        <v>41</v>
      </c>
      <c r="C53" s="2" t="s">
        <v>7</v>
      </c>
      <c r="D53" s="4">
        <v>44895</v>
      </c>
      <c r="E53" s="3">
        <f t="shared" si="0"/>
        <v>750000</v>
      </c>
      <c r="F53" s="2">
        <v>30</v>
      </c>
      <c r="G53" s="3">
        <v>0</v>
      </c>
      <c r="H53" s="12">
        <f>((1.72+D8)/100)*E53*F53/365</f>
        <v>1060.2739726027398</v>
      </c>
    </row>
    <row r="54" spans="2:8" s="1" customFormat="1" ht="16.2" thickBot="1" x14ac:dyDescent="0.35">
      <c r="B54" s="39">
        <v>42</v>
      </c>
      <c r="C54" s="13" t="s">
        <v>7</v>
      </c>
      <c r="D54" s="14">
        <v>44925</v>
      </c>
      <c r="E54" s="3">
        <f t="shared" si="0"/>
        <v>750000</v>
      </c>
      <c r="F54" s="13">
        <v>30</v>
      </c>
      <c r="G54" s="15">
        <v>0</v>
      </c>
      <c r="H54" s="16">
        <f>((1.72+D8)/100)*E54*F54/365</f>
        <v>1060.2739726027398</v>
      </c>
    </row>
    <row r="55" spans="2:8" s="1" customFormat="1" ht="16.2" thickBot="1" x14ac:dyDescent="0.35">
      <c r="B55" s="29">
        <v>43</v>
      </c>
      <c r="C55" s="40" t="s">
        <v>7</v>
      </c>
      <c r="D55" s="41">
        <v>44957</v>
      </c>
      <c r="E55" s="33">
        <f t="shared" si="0"/>
        <v>750000</v>
      </c>
      <c r="F55" s="40">
        <v>32</v>
      </c>
      <c r="G55" s="32">
        <v>50000</v>
      </c>
      <c r="H55" s="42">
        <f>((1.72+D8)/100)*E55*F55/365</f>
        <v>1130.958904109589</v>
      </c>
    </row>
    <row r="56" spans="2:8" ht="16.2" thickBot="1" x14ac:dyDescent="0.35">
      <c r="B56" s="29">
        <v>44</v>
      </c>
      <c r="C56" s="30" t="s">
        <v>7</v>
      </c>
      <c r="D56" s="31">
        <v>44985</v>
      </c>
      <c r="E56" s="33">
        <f t="shared" si="0"/>
        <v>700000</v>
      </c>
      <c r="F56" s="30">
        <v>28</v>
      </c>
      <c r="G56" s="33">
        <v>0</v>
      </c>
      <c r="H56" s="34">
        <f>((1.72+D8)/100)*E56*F56/365</f>
        <v>923.61643835616439</v>
      </c>
    </row>
    <row r="57" spans="2:8" ht="16.2" thickBot="1" x14ac:dyDescent="0.35">
      <c r="B57" s="29">
        <v>45</v>
      </c>
      <c r="C57" s="30" t="s">
        <v>7</v>
      </c>
      <c r="D57" s="31">
        <v>45016</v>
      </c>
      <c r="E57" s="33">
        <f t="shared" si="0"/>
        <v>700000</v>
      </c>
      <c r="F57" s="30">
        <v>31</v>
      </c>
      <c r="G57" s="33">
        <v>0</v>
      </c>
      <c r="H57" s="34">
        <f>((1.72+D8)/100)*E57*F57/365</f>
        <v>1022.5753424657535</v>
      </c>
    </row>
    <row r="58" spans="2:8" ht="16.2" thickBot="1" x14ac:dyDescent="0.35">
      <c r="B58" s="29">
        <v>46</v>
      </c>
      <c r="C58" s="30" t="s">
        <v>7</v>
      </c>
      <c r="D58" s="31">
        <v>45044</v>
      </c>
      <c r="E58" s="33">
        <f t="shared" si="0"/>
        <v>700000</v>
      </c>
      <c r="F58" s="30">
        <v>28</v>
      </c>
      <c r="G58" s="33">
        <v>0</v>
      </c>
      <c r="H58" s="34">
        <f>((1.72+D8)/100)*E58*F58/365</f>
        <v>923.61643835616439</v>
      </c>
    </row>
    <row r="59" spans="2:8" ht="16.2" thickBot="1" x14ac:dyDescent="0.35">
      <c r="B59" s="29">
        <v>47</v>
      </c>
      <c r="C59" s="30" t="s">
        <v>7</v>
      </c>
      <c r="D59" s="31">
        <v>45077</v>
      </c>
      <c r="E59" s="33">
        <f t="shared" si="0"/>
        <v>700000</v>
      </c>
      <c r="F59" s="30">
        <v>33</v>
      </c>
      <c r="G59" s="33">
        <v>0</v>
      </c>
      <c r="H59" s="34">
        <f>((1.72+D8)/100)*E59*F59/365</f>
        <v>1088.5479452054794</v>
      </c>
    </row>
    <row r="60" spans="2:8" s="1" customFormat="1" ht="16.2" thickBot="1" x14ac:dyDescent="0.35">
      <c r="B60" s="29">
        <v>48</v>
      </c>
      <c r="C60" s="30" t="s">
        <v>7</v>
      </c>
      <c r="D60" s="31">
        <v>45107</v>
      </c>
      <c r="E60" s="33">
        <f t="shared" si="0"/>
        <v>700000</v>
      </c>
      <c r="F60" s="30">
        <v>30</v>
      </c>
      <c r="G60" s="33">
        <v>0</v>
      </c>
      <c r="H60" s="34">
        <f>((1.72+D8)/100)*E60*F60/365</f>
        <v>989.58904109589037</v>
      </c>
    </row>
    <row r="61" spans="2:8" s="1" customFormat="1" ht="16.2" thickBot="1" x14ac:dyDescent="0.35">
      <c r="B61" s="29">
        <v>49</v>
      </c>
      <c r="C61" s="30" t="s">
        <v>7</v>
      </c>
      <c r="D61" s="31">
        <v>45138</v>
      </c>
      <c r="E61" s="33">
        <f t="shared" si="0"/>
        <v>700000</v>
      </c>
      <c r="F61" s="30">
        <v>31</v>
      </c>
      <c r="G61" s="33">
        <v>0</v>
      </c>
      <c r="H61" s="34">
        <f>((1.72+D8)/100)*E61*F61/365</f>
        <v>1022.5753424657535</v>
      </c>
    </row>
    <row r="62" spans="2:8" s="1" customFormat="1" ht="16.2" thickBot="1" x14ac:dyDescent="0.35">
      <c r="B62" s="29">
        <v>50</v>
      </c>
      <c r="C62" s="30" t="s">
        <v>7</v>
      </c>
      <c r="D62" s="31">
        <v>45169</v>
      </c>
      <c r="E62" s="33">
        <f t="shared" si="0"/>
        <v>700000</v>
      </c>
      <c r="F62" s="30">
        <v>31</v>
      </c>
      <c r="G62" s="33">
        <v>0</v>
      </c>
      <c r="H62" s="34">
        <f>((1.72+D8)/100)*E62*F62/365</f>
        <v>1022.5753424657535</v>
      </c>
    </row>
    <row r="63" spans="2:8" s="1" customFormat="1" ht="16.2" thickBot="1" x14ac:dyDescent="0.35">
      <c r="B63" s="29">
        <v>51</v>
      </c>
      <c r="C63" s="30" t="s">
        <v>7</v>
      </c>
      <c r="D63" s="31">
        <v>45198</v>
      </c>
      <c r="E63" s="33">
        <f t="shared" si="0"/>
        <v>700000</v>
      </c>
      <c r="F63" s="30">
        <v>29</v>
      </c>
      <c r="G63" s="33">
        <v>0</v>
      </c>
      <c r="H63" s="34">
        <f>((1.72+D8)/100)*E63*F63/365</f>
        <v>956.60273972602738</v>
      </c>
    </row>
    <row r="64" spans="2:8" s="1" customFormat="1" ht="16.2" thickBot="1" x14ac:dyDescent="0.35">
      <c r="B64" s="29">
        <v>52</v>
      </c>
      <c r="C64" s="30" t="s">
        <v>7</v>
      </c>
      <c r="D64" s="31">
        <v>45230</v>
      </c>
      <c r="E64" s="33">
        <f t="shared" si="0"/>
        <v>700000</v>
      </c>
      <c r="F64" s="30">
        <v>32</v>
      </c>
      <c r="G64" s="33">
        <v>0</v>
      </c>
      <c r="H64" s="34">
        <f>((1.72+D8)/100)*E64*F64/365</f>
        <v>1055.5616438356165</v>
      </c>
    </row>
    <row r="65" spans="2:8" s="1" customFormat="1" ht="16.2" thickBot="1" x14ac:dyDescent="0.35">
      <c r="B65" s="29">
        <v>53</v>
      </c>
      <c r="C65" s="30" t="s">
        <v>7</v>
      </c>
      <c r="D65" s="31">
        <v>45260</v>
      </c>
      <c r="E65" s="33">
        <f t="shared" si="0"/>
        <v>700000</v>
      </c>
      <c r="F65" s="30">
        <v>30</v>
      </c>
      <c r="G65" s="33">
        <v>0</v>
      </c>
      <c r="H65" s="34">
        <f>((1.72+D8)/100)*E65*F65/365</f>
        <v>989.58904109589037</v>
      </c>
    </row>
    <row r="66" spans="2:8" s="1" customFormat="1" ht="16.2" thickBot="1" x14ac:dyDescent="0.35">
      <c r="B66" s="29">
        <v>54</v>
      </c>
      <c r="C66" s="30" t="s">
        <v>7</v>
      </c>
      <c r="D66" s="31">
        <v>45289</v>
      </c>
      <c r="E66" s="33">
        <f t="shared" si="0"/>
        <v>700000</v>
      </c>
      <c r="F66" s="30">
        <v>29</v>
      </c>
      <c r="G66" s="33">
        <v>0</v>
      </c>
      <c r="H66" s="34">
        <f>((1.72+D8)/100)*E66*F66/365</f>
        <v>956.60273972602738</v>
      </c>
    </row>
    <row r="67" spans="2:8" s="1" customFormat="1" ht="16.2" thickBot="1" x14ac:dyDescent="0.35">
      <c r="B67" s="39">
        <v>55</v>
      </c>
      <c r="C67" s="2" t="s">
        <v>7</v>
      </c>
      <c r="D67" s="4">
        <v>45322</v>
      </c>
      <c r="E67" s="3">
        <f t="shared" si="0"/>
        <v>700000</v>
      </c>
      <c r="F67" s="2">
        <v>33</v>
      </c>
      <c r="G67" s="3">
        <v>0</v>
      </c>
      <c r="H67" s="12">
        <f>((1.72+D8)/100)*E67*F67/365</f>
        <v>1088.5479452054794</v>
      </c>
    </row>
    <row r="68" spans="2:8" s="1" customFormat="1" ht="16.2" thickBot="1" x14ac:dyDescent="0.35">
      <c r="B68" s="39">
        <v>56</v>
      </c>
      <c r="C68" s="2" t="s">
        <v>7</v>
      </c>
      <c r="D68" s="4">
        <v>45351</v>
      </c>
      <c r="E68" s="3">
        <f t="shared" si="0"/>
        <v>700000</v>
      </c>
      <c r="F68" s="2">
        <v>29</v>
      </c>
      <c r="G68" s="3">
        <v>0</v>
      </c>
      <c r="H68" s="12">
        <f>((1.72+D8)/100)*E68*F68/365</f>
        <v>956.60273972602738</v>
      </c>
    </row>
    <row r="69" spans="2:8" s="1" customFormat="1" ht="16.2" thickBot="1" x14ac:dyDescent="0.35">
      <c r="B69" s="82">
        <v>57</v>
      </c>
      <c r="C69" s="83" t="s">
        <v>8</v>
      </c>
      <c r="D69" s="84">
        <v>45366</v>
      </c>
      <c r="E69" s="85">
        <f t="shared" si="0"/>
        <v>700000</v>
      </c>
      <c r="F69" s="83">
        <v>15</v>
      </c>
      <c r="G69" s="85">
        <v>100000</v>
      </c>
      <c r="H69" s="86">
        <f>((1.72+D8)/100)*E69*F69/365</f>
        <v>494.79452054794518</v>
      </c>
    </row>
    <row r="70" spans="2:8" s="1" customFormat="1" ht="16.2" thickBot="1" x14ac:dyDescent="0.35">
      <c r="B70" s="39">
        <v>58</v>
      </c>
      <c r="C70" s="2" t="s">
        <v>7</v>
      </c>
      <c r="D70" s="4">
        <v>45380</v>
      </c>
      <c r="E70" s="3">
        <f t="shared" si="0"/>
        <v>600000</v>
      </c>
      <c r="F70" s="2">
        <v>14</v>
      </c>
      <c r="G70" s="3">
        <v>0</v>
      </c>
      <c r="H70" s="12">
        <f>((1.72+D8)/100)*E70*F70/365</f>
        <v>395.83561643835617</v>
      </c>
    </row>
    <row r="71" spans="2:8" s="1" customFormat="1" ht="16.2" thickBot="1" x14ac:dyDescent="0.35">
      <c r="B71" s="39">
        <v>59</v>
      </c>
      <c r="C71" s="2" t="s">
        <v>7</v>
      </c>
      <c r="D71" s="4">
        <v>45412</v>
      </c>
      <c r="E71" s="3">
        <f t="shared" si="0"/>
        <v>600000</v>
      </c>
      <c r="F71" s="2">
        <v>33</v>
      </c>
      <c r="G71" s="3">
        <v>0</v>
      </c>
      <c r="H71" s="12">
        <f>((1.72+D8)/100)*E71*F71/365</f>
        <v>933.04109589041093</v>
      </c>
    </row>
    <row r="72" spans="2:8" s="1" customFormat="1" ht="16.2" thickBot="1" x14ac:dyDescent="0.35">
      <c r="B72" s="82">
        <v>60</v>
      </c>
      <c r="C72" s="83" t="s">
        <v>8</v>
      </c>
      <c r="D72" s="84">
        <v>45427</v>
      </c>
      <c r="E72" s="85">
        <f t="shared" si="0"/>
        <v>600000</v>
      </c>
      <c r="F72" s="83">
        <v>15</v>
      </c>
      <c r="G72" s="85">
        <v>100000</v>
      </c>
      <c r="H72" s="86">
        <f>((1.72+D8)/100)*E72*F72/365</f>
        <v>424.10958904109589</v>
      </c>
    </row>
    <row r="73" spans="2:8" s="1" customFormat="1" ht="16.2" thickBot="1" x14ac:dyDescent="0.35">
      <c r="B73" s="39">
        <v>61</v>
      </c>
      <c r="C73" s="43" t="s">
        <v>7</v>
      </c>
      <c r="D73" s="44">
        <v>45443</v>
      </c>
      <c r="E73" s="45">
        <f t="shared" si="0"/>
        <v>500000</v>
      </c>
      <c r="F73" s="43">
        <v>16</v>
      </c>
      <c r="G73" s="3">
        <v>0</v>
      </c>
      <c r="H73" s="46">
        <f>((1.72+D8)/100)*E73*F73/365</f>
        <v>376.98630136986299</v>
      </c>
    </row>
    <row r="74" spans="2:8" s="1" customFormat="1" ht="16.2" thickBot="1" x14ac:dyDescent="0.35">
      <c r="B74" s="39">
        <v>62</v>
      </c>
      <c r="C74" s="43" t="s">
        <v>7</v>
      </c>
      <c r="D74" s="44">
        <v>45471</v>
      </c>
      <c r="E74" s="45">
        <f t="shared" si="0"/>
        <v>500000</v>
      </c>
      <c r="F74" s="43">
        <v>28</v>
      </c>
      <c r="G74" s="3">
        <v>0</v>
      </c>
      <c r="H74" s="46">
        <f>((1.72+D8)/100)*E74*F74/365</f>
        <v>659.72602739726028</v>
      </c>
    </row>
    <row r="75" spans="2:8" s="1" customFormat="1" ht="16.2" thickBot="1" x14ac:dyDescent="0.35">
      <c r="B75" s="82">
        <v>63</v>
      </c>
      <c r="C75" s="87" t="s">
        <v>8</v>
      </c>
      <c r="D75" s="88">
        <v>45504</v>
      </c>
      <c r="E75" s="89">
        <f t="shared" si="0"/>
        <v>500000</v>
      </c>
      <c r="F75" s="87">
        <v>33</v>
      </c>
      <c r="G75" s="85">
        <v>100000</v>
      </c>
      <c r="H75" s="90">
        <f>((1.72+D8)/100)*E75*F75/365</f>
        <v>777.53424657534242</v>
      </c>
    </row>
    <row r="76" spans="2:8" s="1" customFormat="1" ht="16.2" thickBot="1" x14ac:dyDescent="0.35">
      <c r="B76" s="39">
        <v>64</v>
      </c>
      <c r="C76" s="43" t="s">
        <v>7</v>
      </c>
      <c r="D76" s="44">
        <v>45534</v>
      </c>
      <c r="E76" s="45">
        <f t="shared" si="0"/>
        <v>400000</v>
      </c>
      <c r="F76" s="43">
        <v>30</v>
      </c>
      <c r="G76" s="3">
        <v>0</v>
      </c>
      <c r="H76" s="46">
        <f>((1.72+D8)/100)*E76*F76/365</f>
        <v>565.47945205479448</v>
      </c>
    </row>
    <row r="77" spans="2:8" s="1" customFormat="1" ht="16.2" thickBot="1" x14ac:dyDescent="0.35">
      <c r="B77" s="82">
        <v>65</v>
      </c>
      <c r="C77" s="87" t="s">
        <v>8</v>
      </c>
      <c r="D77" s="88">
        <v>45565</v>
      </c>
      <c r="E77" s="89">
        <f t="shared" si="0"/>
        <v>400000</v>
      </c>
      <c r="F77" s="87">
        <v>31</v>
      </c>
      <c r="G77" s="85">
        <v>100000</v>
      </c>
      <c r="H77" s="90">
        <f>((1.72+D8)/100)*E77*F77/365</f>
        <v>584.32876712328766</v>
      </c>
    </row>
    <row r="78" spans="2:8" s="1" customFormat="1" ht="16.2" thickBot="1" x14ac:dyDescent="0.35">
      <c r="B78" s="39">
        <v>66</v>
      </c>
      <c r="C78" s="43" t="s">
        <v>7</v>
      </c>
      <c r="D78" s="44">
        <v>45596</v>
      </c>
      <c r="E78" s="45">
        <f t="shared" si="0"/>
        <v>300000</v>
      </c>
      <c r="F78" s="43">
        <v>31</v>
      </c>
      <c r="G78" s="3">
        <v>0</v>
      </c>
      <c r="H78" s="46">
        <f>((1.72+D8)/100)*E78*F78/365</f>
        <v>438.24657534246575</v>
      </c>
    </row>
    <row r="79" spans="2:8" s="1" customFormat="1" ht="16.2" thickBot="1" x14ac:dyDescent="0.35">
      <c r="B79" s="82">
        <v>67</v>
      </c>
      <c r="C79" s="87" t="s">
        <v>8</v>
      </c>
      <c r="D79" s="88">
        <v>45625</v>
      </c>
      <c r="E79" s="89">
        <f t="shared" si="0"/>
        <v>300000</v>
      </c>
      <c r="F79" s="87">
        <v>29</v>
      </c>
      <c r="G79" s="85">
        <v>100000</v>
      </c>
      <c r="H79" s="90">
        <f>((1.72+D8)/100)*E79*F79/365</f>
        <v>409.97260273972603</v>
      </c>
    </row>
    <row r="80" spans="2:8" s="1" customFormat="1" ht="16.2" thickBot="1" x14ac:dyDescent="0.35">
      <c r="B80" s="39">
        <v>68</v>
      </c>
      <c r="C80" s="43" t="s">
        <v>7</v>
      </c>
      <c r="D80" s="44">
        <v>45657</v>
      </c>
      <c r="E80" s="45">
        <f t="shared" si="0"/>
        <v>200000</v>
      </c>
      <c r="F80" s="43">
        <v>32</v>
      </c>
      <c r="G80" s="3">
        <v>0</v>
      </c>
      <c r="H80" s="46">
        <f>((1.72+D8)/100)*E80*F80/365</f>
        <v>301.58904109589042</v>
      </c>
    </row>
    <row r="81" spans="2:8" s="1" customFormat="1" ht="16.2" thickBot="1" x14ac:dyDescent="0.35">
      <c r="B81" s="29">
        <v>69</v>
      </c>
      <c r="C81" s="47" t="s">
        <v>7</v>
      </c>
      <c r="D81" s="48">
        <v>45688</v>
      </c>
      <c r="E81" s="49">
        <f t="shared" si="0"/>
        <v>200000</v>
      </c>
      <c r="F81" s="47">
        <v>31</v>
      </c>
      <c r="G81" s="33">
        <v>0</v>
      </c>
      <c r="H81" s="50">
        <f>((1.72+D8)/100)*E81*F81/365</f>
        <v>292.16438356164383</v>
      </c>
    </row>
    <row r="82" spans="2:8" s="1" customFormat="1" ht="16.2" thickBot="1" x14ac:dyDescent="0.35">
      <c r="B82" s="29">
        <v>70</v>
      </c>
      <c r="C82" s="30" t="s">
        <v>7</v>
      </c>
      <c r="D82" s="31">
        <v>45716</v>
      </c>
      <c r="E82" s="49">
        <f t="shared" si="0"/>
        <v>200000</v>
      </c>
      <c r="F82" s="30">
        <v>28</v>
      </c>
      <c r="G82" s="33">
        <v>0</v>
      </c>
      <c r="H82" s="50">
        <f>((1.72+D8)/100)*E82*F82/365</f>
        <v>263.89041095890411</v>
      </c>
    </row>
    <row r="83" spans="2:8" s="1" customFormat="1" ht="16.2" thickBot="1" x14ac:dyDescent="0.35">
      <c r="B83" s="82">
        <v>71</v>
      </c>
      <c r="C83" s="83" t="s">
        <v>8</v>
      </c>
      <c r="D83" s="84">
        <v>45733</v>
      </c>
      <c r="E83" s="89">
        <f t="shared" si="0"/>
        <v>200000</v>
      </c>
      <c r="F83" s="83">
        <v>17</v>
      </c>
      <c r="G83" s="85">
        <v>50000</v>
      </c>
      <c r="H83" s="90">
        <f>((1.72+D8)/100)*E83*F83/365</f>
        <v>160.21917808219177</v>
      </c>
    </row>
    <row r="84" spans="2:8" ht="16.2" thickBot="1" x14ac:dyDescent="0.35">
      <c r="B84" s="29">
        <v>72</v>
      </c>
      <c r="C84" s="30" t="s">
        <v>7</v>
      </c>
      <c r="D84" s="31">
        <v>45747</v>
      </c>
      <c r="E84" s="49">
        <f t="shared" si="0"/>
        <v>150000</v>
      </c>
      <c r="F84" s="30">
        <v>14</v>
      </c>
      <c r="G84" s="33">
        <v>0</v>
      </c>
      <c r="H84" s="50">
        <f>((1.72+D8)/100)*E84*F84/365</f>
        <v>98.958904109589042</v>
      </c>
    </row>
    <row r="85" spans="2:8" ht="16.2" thickBot="1" x14ac:dyDescent="0.35">
      <c r="B85" s="29">
        <v>73</v>
      </c>
      <c r="C85" s="30" t="s">
        <v>7</v>
      </c>
      <c r="D85" s="31">
        <v>45777</v>
      </c>
      <c r="E85" s="49">
        <f t="shared" si="0"/>
        <v>150000</v>
      </c>
      <c r="F85" s="30">
        <v>30</v>
      </c>
      <c r="G85" s="33">
        <v>0</v>
      </c>
      <c r="H85" s="50">
        <f>((1.72+D8)/100)*E85*F85/365</f>
        <v>212.05479452054794</v>
      </c>
    </row>
    <row r="86" spans="2:8" ht="16.2" thickBot="1" x14ac:dyDescent="0.35">
      <c r="B86" s="82">
        <v>74</v>
      </c>
      <c r="C86" s="83" t="s">
        <v>8</v>
      </c>
      <c r="D86" s="84">
        <v>45792</v>
      </c>
      <c r="E86" s="89">
        <f t="shared" si="0"/>
        <v>150000</v>
      </c>
      <c r="F86" s="83">
        <v>15</v>
      </c>
      <c r="G86" s="85">
        <v>50000</v>
      </c>
      <c r="H86" s="90">
        <f>((1.72+D8)/100)*E86*F86/365</f>
        <v>106.02739726027397</v>
      </c>
    </row>
    <row r="87" spans="2:8" ht="20.399999999999999" customHeight="1" thickBot="1" x14ac:dyDescent="0.35">
      <c r="B87" s="29">
        <v>75</v>
      </c>
      <c r="C87" s="30" t="s">
        <v>7</v>
      </c>
      <c r="D87" s="31">
        <v>45807</v>
      </c>
      <c r="E87" s="49">
        <f t="shared" si="0"/>
        <v>100000</v>
      </c>
      <c r="F87" s="30">
        <v>15</v>
      </c>
      <c r="G87" s="33">
        <v>0</v>
      </c>
      <c r="H87" s="50">
        <f>((1.72+D8)/100)*E87*F87/365</f>
        <v>70.68493150684931</v>
      </c>
    </row>
    <row r="88" spans="2:8" ht="15" customHeight="1" thickBot="1" x14ac:dyDescent="0.35">
      <c r="B88" s="29">
        <v>76</v>
      </c>
      <c r="C88" s="30" t="s">
        <v>7</v>
      </c>
      <c r="D88" s="31">
        <v>45838</v>
      </c>
      <c r="E88" s="49">
        <f t="shared" si="0"/>
        <v>100000</v>
      </c>
      <c r="F88" s="30">
        <v>31</v>
      </c>
      <c r="G88" s="33">
        <v>0</v>
      </c>
      <c r="H88" s="50">
        <f>((1.72+D8)/100)*E88*F88/365</f>
        <v>146.08219178082192</v>
      </c>
    </row>
    <row r="89" spans="2:8" ht="16.2" thickBot="1" x14ac:dyDescent="0.35">
      <c r="B89" s="29">
        <v>77</v>
      </c>
      <c r="C89" s="30" t="s">
        <v>7</v>
      </c>
      <c r="D89" s="31">
        <v>45869</v>
      </c>
      <c r="E89" s="49">
        <f t="shared" si="0"/>
        <v>100000</v>
      </c>
      <c r="F89" s="30">
        <v>31</v>
      </c>
      <c r="G89" s="33">
        <v>0</v>
      </c>
      <c r="H89" s="50">
        <f>((1.72+D8)/100)*E89*F89/365</f>
        <v>146.08219178082192</v>
      </c>
    </row>
    <row r="90" spans="2:8" ht="16.2" thickBot="1" x14ac:dyDescent="0.35">
      <c r="B90" s="29">
        <v>78</v>
      </c>
      <c r="C90" s="30" t="s">
        <v>7</v>
      </c>
      <c r="D90" s="31">
        <v>45898</v>
      </c>
      <c r="E90" s="49">
        <f t="shared" si="0"/>
        <v>100000</v>
      </c>
      <c r="F90" s="30">
        <v>29</v>
      </c>
      <c r="G90" s="33">
        <v>0</v>
      </c>
      <c r="H90" s="50">
        <f>((1.72+D8)/100)*E90*F90/365</f>
        <v>136.65753424657535</v>
      </c>
    </row>
    <row r="91" spans="2:8" ht="15.6" customHeight="1" thickBot="1" x14ac:dyDescent="0.35">
      <c r="B91" s="82">
        <v>79</v>
      </c>
      <c r="C91" s="83" t="s">
        <v>8</v>
      </c>
      <c r="D91" s="84">
        <v>45915</v>
      </c>
      <c r="E91" s="89">
        <f t="shared" si="0"/>
        <v>100000</v>
      </c>
      <c r="F91" s="83">
        <v>17</v>
      </c>
      <c r="G91" s="85">
        <v>50000</v>
      </c>
      <c r="H91" s="90">
        <f>((1.72+D8)/100)*E91*F91/365</f>
        <v>80.109589041095887</v>
      </c>
    </row>
    <row r="92" spans="2:8" ht="14.4" customHeight="1" thickBot="1" x14ac:dyDescent="0.35">
      <c r="B92" s="29">
        <v>80</v>
      </c>
      <c r="C92" s="30" t="s">
        <v>7</v>
      </c>
      <c r="D92" s="31">
        <v>45930</v>
      </c>
      <c r="E92" s="49">
        <f t="shared" si="0"/>
        <v>50000</v>
      </c>
      <c r="F92" s="30">
        <v>15</v>
      </c>
      <c r="G92" s="33">
        <v>0</v>
      </c>
      <c r="H92" s="50">
        <f>((1.72+D8)/100)*E92*F92/365</f>
        <v>35.342465753424655</v>
      </c>
    </row>
    <row r="93" spans="2:8" ht="19.2" customHeight="1" x14ac:dyDescent="0.3">
      <c r="B93" s="51">
        <v>81</v>
      </c>
      <c r="C93" s="47" t="s">
        <v>7</v>
      </c>
      <c r="D93" s="48">
        <v>45961</v>
      </c>
      <c r="E93" s="49">
        <f t="shared" si="0"/>
        <v>50000</v>
      </c>
      <c r="F93" s="47">
        <v>31</v>
      </c>
      <c r="G93" s="49">
        <v>0</v>
      </c>
      <c r="H93" s="50">
        <f>((1.72+D8)/100)*E93*F93/365</f>
        <v>73.041095890410958</v>
      </c>
    </row>
    <row r="94" spans="2:8" ht="17.399999999999999" customHeight="1" x14ac:dyDescent="0.3">
      <c r="B94" s="91">
        <v>82</v>
      </c>
      <c r="C94" s="83" t="s">
        <v>8</v>
      </c>
      <c r="D94" s="84">
        <v>45978</v>
      </c>
      <c r="E94" s="85">
        <f t="shared" si="0"/>
        <v>50000</v>
      </c>
      <c r="F94" s="83">
        <v>17</v>
      </c>
      <c r="G94" s="85">
        <v>50000</v>
      </c>
      <c r="H94" s="85">
        <f>((1.72+D8)/100)*E94*F94/365</f>
        <v>40.054794520547944</v>
      </c>
    </row>
    <row r="95" spans="2:8" ht="16.2" thickBot="1" x14ac:dyDescent="0.35">
      <c r="B95" s="52"/>
      <c r="C95" s="53"/>
      <c r="D95" s="53"/>
      <c r="E95" s="53"/>
      <c r="F95" s="54"/>
      <c r="G95" s="55">
        <f>SUM(G13:G94)</f>
        <v>800000</v>
      </c>
      <c r="H95" s="56">
        <v>0</v>
      </c>
    </row>
    <row r="96" spans="2:8" ht="16.2" thickBot="1" x14ac:dyDescent="0.35">
      <c r="B96" s="5"/>
      <c r="C96" s="5"/>
      <c r="D96" s="5"/>
      <c r="E96" s="6"/>
      <c r="F96" s="92" t="s">
        <v>9</v>
      </c>
      <c r="G96" s="93"/>
      <c r="H96" s="94">
        <f>SUM(H13:H95)</f>
        <v>68281.643835616444</v>
      </c>
    </row>
    <row r="97" spans="2:8" ht="15" thickBot="1" x14ac:dyDescent="0.35">
      <c r="B97" t="s">
        <v>26</v>
      </c>
      <c r="C97" s="21" t="s">
        <v>18</v>
      </c>
      <c r="D97" s="21"/>
      <c r="E97" s="21"/>
      <c r="F97" s="21"/>
      <c r="G97" s="21"/>
      <c r="H97" s="21"/>
    </row>
    <row r="98" spans="2:8" x14ac:dyDescent="0.3">
      <c r="C98" s="69"/>
      <c r="D98" s="70"/>
      <c r="E98" s="70"/>
      <c r="F98" s="70"/>
      <c r="G98" s="70"/>
      <c r="H98" s="71"/>
    </row>
    <row r="99" spans="2:8" x14ac:dyDescent="0.3">
      <c r="C99" s="72"/>
      <c r="D99" s="73"/>
      <c r="E99" s="73"/>
      <c r="F99" s="73"/>
      <c r="G99" s="73"/>
      <c r="H99" s="74"/>
    </row>
    <row r="100" spans="2:8" x14ac:dyDescent="0.3">
      <c r="C100" s="72"/>
      <c r="D100" s="73"/>
      <c r="E100" s="73"/>
      <c r="F100" s="73"/>
      <c r="G100" s="73"/>
      <c r="H100" s="74"/>
    </row>
    <row r="101" spans="2:8" ht="15" thickBot="1" x14ac:dyDescent="0.35">
      <c r="C101" s="75"/>
      <c r="D101" s="76"/>
      <c r="E101" s="76"/>
      <c r="F101" s="76"/>
      <c r="G101" s="76"/>
      <c r="H101" s="77"/>
    </row>
    <row r="102" spans="2:8" x14ac:dyDescent="0.3">
      <c r="C102" t="s">
        <v>19</v>
      </c>
      <c r="E102" s="11"/>
      <c r="F102" s="70"/>
      <c r="G102" s="70"/>
      <c r="H102" s="70"/>
    </row>
    <row r="103" spans="2:8" x14ac:dyDescent="0.3">
      <c r="C103" t="s">
        <v>27</v>
      </c>
      <c r="E103" s="78"/>
      <c r="F103" s="78"/>
      <c r="G103" s="78"/>
      <c r="H103" s="78"/>
    </row>
    <row r="104" spans="2:8" x14ac:dyDescent="0.3">
      <c r="C104" t="s">
        <v>20</v>
      </c>
      <c r="E104" s="79"/>
      <c r="F104" s="79"/>
      <c r="G104" s="79"/>
      <c r="H104" s="79"/>
    </row>
    <row r="105" spans="2:8" x14ac:dyDescent="0.3">
      <c r="F105" s="22" t="s">
        <v>21</v>
      </c>
      <c r="G105" s="22"/>
      <c r="H105" s="22"/>
    </row>
    <row r="106" spans="2:8" ht="14.4" customHeight="1" x14ac:dyDescent="0.3">
      <c r="C106" s="80" t="s">
        <v>22</v>
      </c>
      <c r="D106" s="80"/>
      <c r="F106" s="22"/>
      <c r="G106" s="22"/>
      <c r="H106" s="22"/>
    </row>
    <row r="107" spans="2:8" x14ac:dyDescent="0.3">
      <c r="C107" s="80"/>
      <c r="D107" s="80"/>
      <c r="F107" s="22"/>
      <c r="G107" s="22"/>
      <c r="H107" s="22"/>
    </row>
    <row r="108" spans="2:8" x14ac:dyDescent="0.3">
      <c r="F108" s="22"/>
      <c r="G108" s="22"/>
      <c r="H108" s="22"/>
    </row>
    <row r="109" spans="2:8" x14ac:dyDescent="0.3">
      <c r="F109" s="22"/>
      <c r="G109" s="22"/>
      <c r="H109" s="22"/>
    </row>
    <row r="110" spans="2:8" x14ac:dyDescent="0.3">
      <c r="F110" s="22"/>
      <c r="G110" s="22"/>
      <c r="H110" s="22"/>
    </row>
  </sheetData>
  <sheetProtection formatCells="0" formatColumns="0" formatRows="0" insertColumns="0" insertRows="0" insertHyperlinks="0" deleteColumns="0" deleteRows="0"/>
  <protectedRanges>
    <protectedRange sqref="C98 D91:D94 G91:G94 C106 F102 E103:E104 C89" name="Rozstęp1"/>
  </protectedRanges>
  <mergeCells count="22">
    <mergeCell ref="B95:F95"/>
    <mergeCell ref="F96:G96"/>
    <mergeCell ref="B7:C7"/>
    <mergeCell ref="B8:C8"/>
    <mergeCell ref="B10:H10"/>
    <mergeCell ref="E7:H7"/>
    <mergeCell ref="E8:H8"/>
    <mergeCell ref="B1:H1"/>
    <mergeCell ref="B11:H11"/>
    <mergeCell ref="B2:H2"/>
    <mergeCell ref="B4:H4"/>
    <mergeCell ref="B5:H5"/>
    <mergeCell ref="B6:C6"/>
    <mergeCell ref="B3:H3"/>
    <mergeCell ref="E6:H6"/>
    <mergeCell ref="C97:H97"/>
    <mergeCell ref="C98:H101"/>
    <mergeCell ref="F105:H110"/>
    <mergeCell ref="C106:D107"/>
    <mergeCell ref="F102:H102"/>
    <mergeCell ref="E104:H104"/>
    <mergeCell ref="E103:H103"/>
  </mergeCells>
  <pageMargins left="0.25" right="0.25" top="0.75" bottom="0.75" header="0.3" footer="0.3"/>
  <pageSetup paperSize="9" scale="87" fitToHeight="0" orientation="portrait" horizontalDpi="4294967295" verticalDpi="4294967295" r:id="rId1"/>
  <headerFooter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AdrianL</dc:creator>
  <cp:lastModifiedBy>AdrianL</cp:lastModifiedBy>
  <cp:lastPrinted>2019-07-25T10:01:52Z</cp:lastPrinted>
  <dcterms:created xsi:type="dcterms:W3CDTF">2018-06-28T09:29:50Z</dcterms:created>
  <dcterms:modified xsi:type="dcterms:W3CDTF">2019-07-25T10:04:36Z</dcterms:modified>
</cp:coreProperties>
</file>