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L\Documents\wazne dokumenty\adrian\ZAMÓWIENIA\USŁUGI\usługi 2019\IGM.271.3.2019_Kredyt_2019\2_SIWZ z załącznikami\"/>
    </mc:Choice>
  </mc:AlternateContent>
  <xr:revisionPtr revIDLastSave="0" documentId="13_ncr:1_{7866A32B-426C-47D0-9C0E-34513790B763}" xr6:coauthVersionLast="40" xr6:coauthVersionMax="40" xr10:uidLastSave="{00000000-0000-0000-0000-000000000000}"/>
  <workbookProtection lockStructure="1"/>
  <bookViews>
    <workbookView xWindow="32772" yWindow="32772" windowWidth="23040" windowHeight="9072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H83" i="1" l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4" i="1"/>
  <c r="E25" i="1"/>
  <c r="E26" i="1" s="1"/>
  <c r="E27" i="1" s="1"/>
  <c r="E28" i="1" s="1"/>
  <c r="E29" i="1" s="1"/>
  <c r="E30" i="1" s="1"/>
  <c r="E31" i="1" s="1"/>
  <c r="E32" i="1" s="1"/>
  <c r="E33" i="1" s="1"/>
  <c r="E34" i="1" s="1"/>
  <c r="H85" i="1" l="1"/>
  <c r="E35" i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l="1"/>
  <c r="E53" i="1" s="1"/>
  <c r="E54" i="1" s="1"/>
  <c r="E55" i="1" l="1"/>
  <c r="E56" i="1" s="1"/>
  <c r="E57" i="1" s="1"/>
  <c r="E58" i="1" s="1"/>
  <c r="E59" i="1" s="1"/>
  <c r="E60" i="1" s="1"/>
  <c r="E61" i="1" s="1"/>
  <c r="E62" i="1" l="1"/>
  <c r="E63" i="1" s="1"/>
  <c r="E64" i="1" s="1"/>
  <c r="E65" i="1" s="1"/>
  <c r="E66" i="1" s="1"/>
  <c r="E67" i="1" s="1"/>
  <c r="E68" i="1" s="1"/>
  <c r="E69" i="1" s="1"/>
  <c r="G84" i="1"/>
  <c r="E70" i="1" l="1"/>
  <c r="E71" i="1" l="1"/>
  <c r="E72" i="1" l="1"/>
  <c r="E73" i="1" l="1"/>
  <c r="E74" i="1" l="1"/>
  <c r="E75" i="1" l="1"/>
  <c r="E76" i="1" l="1"/>
  <c r="E77" i="1" l="1"/>
  <c r="E78" i="1" l="1"/>
  <c r="E79" i="1" l="1"/>
  <c r="E80" i="1" l="1"/>
  <c r="E81" i="1" l="1"/>
  <c r="E82" i="1" l="1"/>
  <c r="E83" i="1" l="1"/>
  <c r="B4" i="1" l="1"/>
</calcChain>
</file>

<file path=xl/sharedStrings.xml><?xml version="1.0" encoding="utf-8"?>
<sst xmlns="http://schemas.openxmlformats.org/spreadsheetml/2006/main" count="186" uniqueCount="106">
  <si>
    <t>Lp.</t>
  </si>
  <si>
    <t xml:space="preserve">Nazwa płatności </t>
  </si>
  <si>
    <t>Termin spłaty</t>
  </si>
  <si>
    <t>Kapitał pozostający do spłaty w zł.</t>
  </si>
  <si>
    <t>Ilość dni zadłużenia</t>
  </si>
  <si>
    <t xml:space="preserve">Kolejne raty spłaty kapitału </t>
  </si>
  <si>
    <t>Kwota odsetek według wzoru Ko</t>
  </si>
  <si>
    <t>odsetki</t>
  </si>
  <si>
    <t>kapitał+odsetki</t>
  </si>
  <si>
    <t>1.</t>
  </si>
  <si>
    <t>8.</t>
  </si>
  <si>
    <t>9.</t>
  </si>
  <si>
    <t>2.</t>
  </si>
  <si>
    <t>3.</t>
  </si>
  <si>
    <t>4.</t>
  </si>
  <si>
    <t>5.</t>
  </si>
  <si>
    <t>6.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</si>
  <si>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</si>
  <si>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</si>
  <si>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</si>
  <si>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</si>
  <si>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</si>
  <si>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</si>
  <si>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</si>
  <si>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</si>
  <si>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</si>
  <si>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</si>
  <si>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</si>
  <si>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</si>
  <si>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</si>
  <si>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</si>
  <si>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</si>
  <si>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</si>
  <si>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</si>
  <si>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</si>
  <si>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</si>
  <si>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</si>
  <si>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</si>
  <si>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</si>
  <si>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</si>
  <si>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</si>
  <si>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</si>
  <si>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</si>
  <si>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</si>
  <si>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</si>
  <si>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</si>
  <si>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</si>
  <si>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</si>
  <si>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</si>
  <si>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</si>
  <si>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</si>
  <si>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</si>
  <si>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</si>
  <si>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</si>
  <si>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</si>
  <si>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</si>
  <si>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</si>
  <si>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</si>
  <si>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</si>
  <si>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</si>
  <si>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</si>
  <si>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</si>
  <si>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</si>
  <si>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</si>
  <si>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</si>
  <si>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</si>
  <si>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</si>
  <si>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</si>
  <si>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</si>
  <si>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</si>
  <si>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</si>
  <si>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</si>
  <si>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 xml:space="preserve">Razem (odsetki): </t>
  </si>
  <si>
    <t>Załącznik nr 1 do SIWZ</t>
  </si>
  <si>
    <t>na którą składają się:</t>
  </si>
  <si>
    <t>Marża banku (%):</t>
  </si>
  <si>
    <t>prowizja przygotowawcza (zł):</t>
  </si>
  <si>
    <t>WIBOR 3 M (%):</t>
  </si>
  <si>
    <t>% wiersz nieedytowalny</t>
  </si>
  <si>
    <t>(komórkę D8 wypełnia Wykonawca, należy wpisać kwotę w PLN z dokładnością do dwóch miejsc po przecinku)</t>
  </si>
  <si>
    <r>
      <t xml:space="preserve">% </t>
    </r>
    <r>
      <rPr>
        <b/>
        <sz val="11"/>
        <color indexed="10"/>
        <rFont val="Calibri"/>
        <family val="2"/>
        <charset val="238"/>
      </rPr>
      <t>(komórkę D7 wypełnia Wykonawca, należy wstawić wartość liczbową z dokładnością do dwóch miejsc po przecinku)</t>
    </r>
  </si>
  <si>
    <r>
      <rPr>
        <b/>
        <sz val="11"/>
        <color indexed="8"/>
        <rFont val="Calibri"/>
        <family val="2"/>
        <charset val="238"/>
      </rPr>
      <t xml:space="preserve">Formularz cenowy </t>
    </r>
    <r>
      <rPr>
        <sz val="11"/>
        <color theme="1"/>
        <rFont val="Calibri"/>
        <family val="2"/>
        <charset val="238"/>
        <scheme val="minor"/>
      </rPr>
      <t>(generowany automatycznie po uzupełnieniu komórek D7 i D8)</t>
    </r>
  </si>
  <si>
    <t>W przypadku udzielenia nam zamówienia zobowiązujemy się do zawarcia umowy w miejscu i terminie wskazanym przez Zamawiającego;</t>
  </si>
  <si>
    <t xml:space="preserve">9. </t>
  </si>
  <si>
    <t xml:space="preserve">Oferta została złożona na …………………….. stronach </t>
  </si>
  <si>
    <t>Do oferty dołączono następujące załączniki:</t>
  </si>
  <si>
    <t>Nazwa i adres WYKONAWCY :</t>
  </si>
  <si>
    <t xml:space="preserve">Osoba wyznaczona do kontaktów z Zamawiającym: </t>
  </si>
  <si>
    <t>numer telefonu/faksu:</t>
  </si>
  <si>
    <t xml:space="preserve">e-mail: </t>
  </si>
  <si>
    <t>…………………………………………………………………………………………...Podpis osób uprawnionych do składania świadczeń woli w imieniu Wykonawcy oraz pieczątka / pieczątki</t>
  </si>
  <si>
    <t>…………………………… dn. .… …. …………. r.</t>
  </si>
  <si>
    <r>
      <rPr>
        <b/>
        <sz val="11"/>
        <color indexed="8"/>
        <rFont val="Calibri"/>
        <family val="2"/>
        <charset val="238"/>
      </rPr>
      <t>1. Oświadczamy, że:</t>
    </r>
    <r>
      <rPr>
        <sz val="11"/>
        <color theme="1"/>
        <rFont val="Calibri"/>
        <family val="2"/>
        <charset val="238"/>
        <scheme val="minor"/>
      </rPr>
      <t xml:space="preserve">
a) zapoznaliśmy się z warunkami podanymi przez Zamawiającego w SIWZ i nie wnosimy do nich żadnych zastrzeżeń;
b) osoby wykonujące określone w SIWZ czynności w zakresie realizacji zamówienia będą zatrudnione na podstawie umowy o pracę,
c) uzyskaliśmy wszelkie niezbędne informacje do przygotowania oferty i wykonania zamówienia;
d) akceptujemy istotne postanowienia umowy oraz termin realizacji przedmiotu zamówienia podany przez Zamawiającego,
e) uważamy się za związanych niniejszą ofertą przez 30 dni od dnia upływu terminu składania ofert;                                                                f) zgodnie z art. 24 ust. 11 Prawa zamówień publicznych złożymy, w terminie 3 dni od dnia zamieszczenia na stronie internetowej zamawiającego informacji, o której mowa w art. 86 ust. 5, oświadczenie o przynależności lub braku przynależności do  tej samej grupy kapitałowej, o której mowa w art. 24 ust. 1 pkt 23 Prawa zamówień publicznych. 
g) W przypadku udzielenia nam zamówienia zobowiązujemy się do zawarcia umowy w miejscu i terminie wskazanym przez Zamawiającego;
</t>
    </r>
  </si>
  <si>
    <t xml:space="preserve">FORMULARZ OFERTOWY                                                                                                                                                                              </t>
  </si>
  <si>
    <t>64.</t>
  </si>
  <si>
    <t>65.</t>
  </si>
  <si>
    <t>66.</t>
  </si>
  <si>
    <t>67.</t>
  </si>
  <si>
    <t>68.</t>
  </si>
  <si>
    <t>69.</t>
  </si>
  <si>
    <t>70.</t>
  </si>
  <si>
    <t>71.</t>
  </si>
  <si>
    <r>
      <t xml:space="preserve">Odpowiadając na ogłoszenie w przetargu nieograniczonym na: </t>
    </r>
    <r>
      <rPr>
        <b/>
        <i/>
        <sz val="11"/>
        <color indexed="8"/>
        <rFont val="Calibri"/>
        <family val="2"/>
        <charset val="238"/>
      </rPr>
      <t>Kredyt długoterminowy na spłatę wcześniej zaciągniętych zobowiązań z tytułu kredytów przypadających do spłaty w 2019 roku,</t>
    </r>
    <r>
      <rPr>
        <sz val="11"/>
        <color theme="1"/>
        <rFont val="Calibri"/>
        <family val="2"/>
        <charset val="238"/>
        <scheme val="minor"/>
      </rPr>
      <t xml:space="preserve"> oferujemy wykonanie przedmiotu zamówienia zgodnie z wymogami zawartymi w Specyfikacji Istotnych Warunków Zamówienia za szacunową łączną wartość zamówienia w wysokości:</t>
    </r>
  </si>
  <si>
    <t>1,72</t>
  </si>
  <si>
    <r>
      <t xml:space="preserve">Oświadczam, że wypełniłem obowiązki informacyjne przewidziane w art. 13 lub art. 14 RODO(1) wobec osób fizycznych, od których dane osobowe bezpośrednio lub pośrednio pozyskałem w celu ubiegania się o udzielenie zamówienia publicznego w niniejszym postępowaniu.*
</t>
    </r>
    <r>
      <rPr>
        <sz val="8"/>
        <color theme="1"/>
        <rFont val="Calibri"/>
        <family val="2"/>
        <charset val="238"/>
        <scheme val="minor"/>
      </rPr>
      <t>(1)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przez jego wykreślenie).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</si>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</sst>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applyFill="1" applyBorder="1" applyAlignment="1">
      <alignment horizontal="center" vertical="center"/>
    </xf>
    <xf numFmtId="0" fontId="5" fillId="0" borderId="1" xfId="0" applyFont="1" applyBorder="1"/>
    <xf numFmtId="164" fontId="5" fillId="0" borderId="1" xfId="0" applyNumberFormat="1" applyFont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14" fontId="5" fillId="2" borderId="1" xfId="0" applyNumberFormat="1" applyFont="1" applyFill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0" xfId="0" applyFont="1"/>
    <xf numFmtId="164" fontId="5" fillId="0" borderId="0" xfId="0" applyNumberFormat="1" applyFont="1"/>
    <xf numFmtId="164" fontId="6" fillId="3" borderId="4" xfId="0" applyNumberFormat="1" applyFont="1" applyFill="1" applyBorder="1"/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right" wrapText="1"/>
    </xf>
    <xf numFmtId="49" fontId="0" fillId="0" borderId="0" xfId="0" applyNumberFormat="1" applyBorder="1" applyAlignment="1">
      <alignment horizontal="left" vertical="top" wrapText="1"/>
    </xf>
    <xf numFmtId="16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5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7" borderId="26" xfId="0" applyNumberFormat="1" applyFill="1" applyBorder="1" applyAlignment="1">
      <alignment horizontal="right" wrapText="1"/>
    </xf>
    <xf numFmtId="164" fontId="4" fillId="7" borderId="3" xfId="0" applyNumberFormat="1" applyFont="1" applyFill="1" applyBorder="1" applyAlignment="1">
      <alignment horizontal="right" wrapText="1"/>
    </xf>
    <xf numFmtId="49" fontId="4" fillId="5" borderId="3" xfId="0" applyNumberFormat="1" applyFont="1" applyFill="1" applyBorder="1" applyAlignment="1">
      <alignment horizontal="center" wrapText="1"/>
    </xf>
    <xf numFmtId="14" fontId="5" fillId="0" borderId="1" xfId="0" applyNumberFormat="1" applyFont="1" applyBorder="1"/>
    <xf numFmtId="0" fontId="6" fillId="5" borderId="1" xfId="0" applyFont="1" applyFill="1" applyBorder="1"/>
    <xf numFmtId="164" fontId="6" fillId="5" borderId="1" xfId="0" applyNumberFormat="1" applyFont="1" applyFill="1" applyBorder="1"/>
    <xf numFmtId="14" fontId="6" fillId="5" borderId="1" xfId="0" applyNumberFormat="1" applyFont="1" applyFill="1" applyBorder="1"/>
    <xf numFmtId="0" fontId="9" fillId="5" borderId="1" xfId="0" applyFont="1" applyFill="1" applyBorder="1"/>
    <xf numFmtId="14" fontId="9" fillId="5" borderId="1" xfId="0" applyNumberFormat="1" applyFont="1" applyFill="1" applyBorder="1"/>
    <xf numFmtId="164" fontId="9" fillId="5" borderId="1" xfId="0" applyNumberFormat="1" applyFont="1" applyFill="1" applyBorder="1"/>
    <xf numFmtId="0" fontId="6" fillId="5" borderId="2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/>
    <xf numFmtId="14" fontId="5" fillId="0" borderId="9" xfId="0" applyNumberFormat="1" applyFont="1" applyBorder="1"/>
    <xf numFmtId="164" fontId="5" fillId="0" borderId="9" xfId="0" applyNumberFormat="1" applyFont="1" applyBorder="1"/>
    <xf numFmtId="164" fontId="5" fillId="0" borderId="15" xfId="0" applyNumberFormat="1" applyFont="1" applyBorder="1"/>
    <xf numFmtId="164" fontId="5" fillId="0" borderId="16" xfId="0" applyNumberFormat="1" applyFont="1" applyBorder="1"/>
    <xf numFmtId="164" fontId="5" fillId="2" borderId="16" xfId="0" applyNumberFormat="1" applyFont="1" applyFill="1" applyBorder="1"/>
    <xf numFmtId="0" fontId="5" fillId="2" borderId="10" xfId="0" applyFont="1" applyFill="1" applyBorder="1"/>
    <xf numFmtId="14" fontId="5" fillId="2" borderId="10" xfId="0" applyNumberFormat="1" applyFont="1" applyFill="1" applyBorder="1"/>
    <xf numFmtId="164" fontId="5" fillId="2" borderId="10" xfId="0" applyNumberFormat="1" applyFont="1" applyFill="1" applyBorder="1"/>
    <xf numFmtId="164" fontId="5" fillId="2" borderId="17" xfId="0" applyNumberFormat="1" applyFont="1" applyFill="1" applyBorder="1"/>
    <xf numFmtId="0" fontId="5" fillId="2" borderId="9" xfId="0" applyFont="1" applyFill="1" applyBorder="1"/>
    <xf numFmtId="164" fontId="5" fillId="2" borderId="9" xfId="0" applyNumberFormat="1" applyFont="1" applyFill="1" applyBorder="1"/>
    <xf numFmtId="164" fontId="5" fillId="5" borderId="16" xfId="0" applyNumberFormat="1" applyFont="1" applyFill="1" applyBorder="1"/>
    <xf numFmtId="164" fontId="6" fillId="5" borderId="16" xfId="0" applyNumberFormat="1" applyFont="1" applyFill="1" applyBorder="1"/>
    <xf numFmtId="14" fontId="5" fillId="2" borderId="9" xfId="0" applyNumberFormat="1" applyFont="1" applyFill="1" applyBorder="1"/>
    <xf numFmtId="164" fontId="5" fillId="2" borderId="15" xfId="0" applyNumberFormat="1" applyFont="1" applyFill="1" applyBorder="1"/>
    <xf numFmtId="14" fontId="5" fillId="0" borderId="10" xfId="0" applyNumberFormat="1" applyFont="1" applyBorder="1"/>
    <xf numFmtId="164" fontId="5" fillId="0" borderId="17" xfId="0" applyNumberFormat="1" applyFont="1" applyBorder="1"/>
    <xf numFmtId="0" fontId="6" fillId="5" borderId="28" xfId="0" applyFont="1" applyFill="1" applyBorder="1"/>
    <xf numFmtId="14" fontId="6" fillId="5" borderId="28" xfId="0" applyNumberFormat="1" applyFont="1" applyFill="1" applyBorder="1"/>
    <xf numFmtId="164" fontId="6" fillId="5" borderId="28" xfId="0" applyNumberFormat="1" applyFont="1" applyFill="1" applyBorder="1"/>
    <xf numFmtId="0" fontId="6" fillId="5" borderId="6" xfId="0" applyFont="1" applyFill="1" applyBorder="1" applyAlignment="1">
      <alignment horizontal="center" vertical="center"/>
    </xf>
    <xf numFmtId="164" fontId="6" fillId="5" borderId="9" xfId="0" applyNumberFormat="1" applyFont="1" applyFill="1" applyBorder="1"/>
    <xf numFmtId="0" fontId="0" fillId="8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49" fontId="4" fillId="5" borderId="1" xfId="0" applyNumberFormat="1" applyFont="1" applyFill="1" applyBorder="1" applyAlignment="1">
      <alignment horizontal="right" vertical="center" wrapText="1"/>
    </xf>
    <xf numFmtId="49" fontId="4" fillId="5" borderId="1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left" vertical="top" wrapText="1"/>
    </xf>
    <xf numFmtId="49" fontId="4" fillId="5" borderId="24" xfId="0" applyNumberFormat="1" applyFont="1" applyFill="1" applyBorder="1" applyAlignment="1">
      <alignment horizontal="left" vertical="top" wrapText="1"/>
    </xf>
    <xf numFmtId="49" fontId="4" fillId="5" borderId="25" xfId="0" applyNumberFormat="1" applyFont="1" applyFill="1" applyBorder="1" applyAlignment="1">
      <alignment horizontal="left" vertical="top" wrapText="1"/>
    </xf>
    <xf numFmtId="49" fontId="4" fillId="5" borderId="3" xfId="0" applyNumberFormat="1" applyFont="1" applyFill="1" applyBorder="1" applyAlignment="1">
      <alignment horizontal="left" vertical="top" wrapText="1"/>
    </xf>
    <xf numFmtId="49" fontId="8" fillId="5" borderId="24" xfId="0" applyNumberFormat="1" applyFont="1" applyFill="1" applyBorder="1" applyAlignment="1">
      <alignment horizontal="left" vertical="top" wrapText="1"/>
    </xf>
    <xf numFmtId="49" fontId="8" fillId="5" borderId="25" xfId="0" applyNumberFormat="1" applyFont="1" applyFill="1" applyBorder="1" applyAlignment="1">
      <alignment horizontal="left" vertical="top" wrapText="1"/>
    </xf>
    <xf numFmtId="49" fontId="8" fillId="5" borderId="3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3" borderId="11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6" borderId="0" xfId="0" applyFont="1" applyFill="1" applyAlignment="1">
      <alignment vertical="top"/>
    </xf>
    <xf numFmtId="49" fontId="0" fillId="0" borderId="14" xfId="0" applyNumberForma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left" vertical="center" wrapText="1"/>
    </xf>
    <xf numFmtId="0" fontId="0" fillId="4" borderId="1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4" borderId="1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0" xfId="0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10"/>
  <sheetViews>
    <sheetView tabSelected="1" view="pageLayout" zoomScale="90" zoomScaleNormal="100" zoomScalePageLayoutView="90" workbookViewId="0">
      <selection activeCell="E109" sqref="E109"/>
    </sheetView>
  </sheetViews>
  <sheetFormatPr defaultRowHeight="14.4" x14ac:dyDescent="0.3"/>
  <cols>
    <col min="3" max="3" width="15.88671875" customWidth="1"/>
    <col min="4" max="4" width="14.88671875" customWidth="1"/>
    <col min="5" max="5" width="18.6640625" customWidth="1"/>
    <col min="6" max="6" width="12.109375" customWidth="1"/>
    <col min="7" max="7" width="16.77734375" customWidth="1"/>
    <col min="8" max="8" width="17" customWidth="1"/>
  </cols>
  <sheetData>
    <row r="1" spans="2:8" x14ac:dyDescent="0.3">
      <c r="B1" s="80" t="s">
        <v>73</v>
      </c>
      <c r="C1" s="80"/>
      <c r="D1" s="80"/>
      <c r="E1" s="80"/>
      <c r="F1" s="80"/>
      <c r="G1" s="80"/>
      <c r="H1" s="80"/>
    </row>
    <row r="2" spans="2:8" ht="14.4" customHeight="1" x14ac:dyDescent="0.3">
      <c r="B2" s="82" t="s">
        <v>93</v>
      </c>
      <c r="C2" s="82"/>
      <c r="D2" s="82"/>
      <c r="E2" s="82"/>
      <c r="F2" s="82"/>
      <c r="G2" s="82"/>
      <c r="H2" s="82"/>
    </row>
    <row r="3" spans="2:8" ht="61.8" customHeight="1" x14ac:dyDescent="0.3">
      <c r="B3" s="85" t="s">
        <v>102</v>
      </c>
      <c r="C3" s="85"/>
      <c r="D3" s="85"/>
      <c r="E3" s="85"/>
      <c r="F3" s="85"/>
      <c r="G3" s="85"/>
      <c r="H3" s="85"/>
    </row>
    <row r="4" spans="2:8" x14ac:dyDescent="0.3">
      <c r="B4" s="83">
        <f>D8+H85</f>
        <v>115880.40547945203</v>
      </c>
      <c r="C4" s="83"/>
      <c r="D4" s="83"/>
      <c r="E4" s="83"/>
      <c r="F4" s="83"/>
      <c r="G4" s="83"/>
      <c r="H4" s="83"/>
    </row>
    <row r="5" spans="2:8" x14ac:dyDescent="0.3">
      <c r="B5" s="84" t="s">
        <v>74</v>
      </c>
      <c r="C5" s="84"/>
      <c r="D5" s="84"/>
      <c r="E5" s="84"/>
      <c r="F5" s="84"/>
      <c r="G5" s="84"/>
      <c r="H5" s="84"/>
    </row>
    <row r="6" spans="2:8" ht="14.4" customHeight="1" x14ac:dyDescent="0.3">
      <c r="B6" s="66" t="s">
        <v>77</v>
      </c>
      <c r="C6" s="66"/>
      <c r="D6" s="30" t="s">
        <v>103</v>
      </c>
      <c r="E6" s="68" t="s">
        <v>78</v>
      </c>
      <c r="F6" s="69"/>
      <c r="G6" s="69"/>
      <c r="H6" s="70"/>
    </row>
    <row r="7" spans="2:8" ht="34.799999999999997" customHeight="1" x14ac:dyDescent="0.3">
      <c r="B7" s="65" t="s">
        <v>75</v>
      </c>
      <c r="C7" s="65"/>
      <c r="D7" s="28">
        <v>0</v>
      </c>
      <c r="E7" s="68" t="s">
        <v>80</v>
      </c>
      <c r="F7" s="69"/>
      <c r="G7" s="69"/>
      <c r="H7" s="70"/>
    </row>
    <row r="8" spans="2:8" ht="39" customHeight="1" x14ac:dyDescent="0.3">
      <c r="B8" s="66" t="s">
        <v>76</v>
      </c>
      <c r="C8" s="66"/>
      <c r="D8" s="29">
        <v>0</v>
      </c>
      <c r="E8" s="71" t="s">
        <v>79</v>
      </c>
      <c r="F8" s="72"/>
      <c r="G8" s="72"/>
      <c r="H8" s="73"/>
    </row>
    <row r="9" spans="2:8" x14ac:dyDescent="0.3">
      <c r="B9" s="15"/>
      <c r="C9" s="15"/>
      <c r="D9" s="17"/>
      <c r="E9" s="16"/>
      <c r="F9" s="14"/>
      <c r="G9" s="14"/>
      <c r="H9" s="14"/>
    </row>
    <row r="10" spans="2:8" ht="189.6" customHeight="1" x14ac:dyDescent="0.3">
      <c r="B10" s="67" t="s">
        <v>92</v>
      </c>
      <c r="C10" s="67"/>
      <c r="D10" s="67"/>
      <c r="E10" s="67"/>
      <c r="F10" s="67"/>
      <c r="G10" s="67"/>
      <c r="H10" s="67"/>
    </row>
    <row r="11" spans="2:8" ht="14.4" customHeight="1" x14ac:dyDescent="0.3">
      <c r="B11" s="81" t="s">
        <v>81</v>
      </c>
      <c r="C11" s="81"/>
      <c r="D11" s="81"/>
      <c r="E11" s="81"/>
      <c r="F11" s="81"/>
      <c r="G11" s="81"/>
      <c r="H11" s="81"/>
    </row>
    <row r="12" spans="2:8" ht="44.4" customHeight="1" thickBot="1" x14ac:dyDescent="0.35">
      <c r="B12" s="38" t="s">
        <v>0</v>
      </c>
      <c r="C12" s="38" t="s">
        <v>1</v>
      </c>
      <c r="D12" s="38" t="s">
        <v>2</v>
      </c>
      <c r="E12" s="38" t="s">
        <v>3</v>
      </c>
      <c r="F12" s="38" t="s">
        <v>4</v>
      </c>
      <c r="G12" s="38" t="s">
        <v>5</v>
      </c>
      <c r="H12" s="38" t="s">
        <v>6</v>
      </c>
    </row>
    <row r="13" spans="2:8" ht="16.2" thickBot="1" x14ac:dyDescent="0.35">
      <c r="B13" s="39" t="s">
        <v>9</v>
      </c>
      <c r="C13" s="40" t="s">
        <v>7</v>
      </c>
      <c r="D13" s="41">
        <v>43553</v>
      </c>
      <c r="E13" s="42">
        <v>1743000</v>
      </c>
      <c r="F13" s="40">
        <v>29</v>
      </c>
      <c r="G13" s="42">
        <v>0</v>
      </c>
      <c r="H13" s="43">
        <f>((1.72+D7)/100)*E13*F13/365</f>
        <v>2381.9408219178081</v>
      </c>
    </row>
    <row r="14" spans="2:8" ht="16.2" thickBot="1" x14ac:dyDescent="0.35">
      <c r="B14" s="39" t="s">
        <v>12</v>
      </c>
      <c r="C14" s="4" t="s">
        <v>7</v>
      </c>
      <c r="D14" s="31">
        <v>43585</v>
      </c>
      <c r="E14" s="42">
        <v>1743000</v>
      </c>
      <c r="F14" s="4">
        <v>32</v>
      </c>
      <c r="G14" s="5">
        <v>0</v>
      </c>
      <c r="H14" s="43">
        <f>((1.72+D7)/100)*E14*F14/365</f>
        <v>2628.3484931506846</v>
      </c>
    </row>
    <row r="15" spans="2:8" ht="16.2" thickBot="1" x14ac:dyDescent="0.35">
      <c r="B15" s="39" t="s">
        <v>13</v>
      </c>
      <c r="C15" s="4" t="s">
        <v>7</v>
      </c>
      <c r="D15" s="31">
        <v>43616</v>
      </c>
      <c r="E15" s="42">
        <v>1743000</v>
      </c>
      <c r="F15" s="4">
        <v>31</v>
      </c>
      <c r="G15" s="5">
        <v>0</v>
      </c>
      <c r="H15" s="44">
        <f>((1.72+D7)/100)*E15*F15/365</f>
        <v>2546.2126027397258</v>
      </c>
    </row>
    <row r="16" spans="2:8" ht="16.2" thickBot="1" x14ac:dyDescent="0.35">
      <c r="B16" s="39" t="s">
        <v>14</v>
      </c>
      <c r="C16" s="4" t="s">
        <v>7</v>
      </c>
      <c r="D16" s="31">
        <v>43644</v>
      </c>
      <c r="E16" s="42">
        <v>1743000</v>
      </c>
      <c r="F16" s="4">
        <v>28</v>
      </c>
      <c r="G16" s="5">
        <v>0</v>
      </c>
      <c r="H16" s="44">
        <f>((1.72+D7)/100)*E16*F16/365</f>
        <v>2299.8049315068492</v>
      </c>
    </row>
    <row r="17" spans="2:8" ht="16.2" thickBot="1" x14ac:dyDescent="0.35">
      <c r="B17" s="39" t="s">
        <v>15</v>
      </c>
      <c r="C17" s="4" t="s">
        <v>7</v>
      </c>
      <c r="D17" s="31">
        <v>43677</v>
      </c>
      <c r="E17" s="42">
        <v>1743000</v>
      </c>
      <c r="F17" s="4">
        <v>33</v>
      </c>
      <c r="G17" s="5">
        <v>0</v>
      </c>
      <c r="H17" s="44">
        <f>((1.72+D7)/100)*E17*F17/365</f>
        <v>2710.4843835616434</v>
      </c>
    </row>
    <row r="18" spans="2:8" ht="16.2" thickBot="1" x14ac:dyDescent="0.35">
      <c r="B18" s="39" t="s">
        <v>16</v>
      </c>
      <c r="C18" s="4" t="s">
        <v>7</v>
      </c>
      <c r="D18" s="31">
        <v>43707</v>
      </c>
      <c r="E18" s="42">
        <v>1743000</v>
      </c>
      <c r="F18" s="4">
        <v>30</v>
      </c>
      <c r="G18" s="5">
        <v>0</v>
      </c>
      <c r="H18" s="44">
        <f>((1.72+D7)/100)*E18*F18/365</f>
        <v>2464.0767123287669</v>
      </c>
    </row>
    <row r="19" spans="2:8" ht="16.2" thickBot="1" x14ac:dyDescent="0.35">
      <c r="B19" s="39" t="s">
        <v>17</v>
      </c>
      <c r="C19" s="4" t="s">
        <v>7</v>
      </c>
      <c r="D19" s="31">
        <v>43738</v>
      </c>
      <c r="E19" s="42">
        <v>1743000</v>
      </c>
      <c r="F19" s="4">
        <v>31</v>
      </c>
      <c r="G19" s="5">
        <v>0</v>
      </c>
      <c r="H19" s="44">
        <f>((1.72+D7)/100)*E19*F19/365</f>
        <v>2546.2126027397258</v>
      </c>
    </row>
    <row r="20" spans="2:8" s="2" customFormat="1" ht="16.2" thickBot="1" x14ac:dyDescent="0.35">
      <c r="B20" s="39" t="s">
        <v>10</v>
      </c>
      <c r="C20" s="6" t="s">
        <v>7</v>
      </c>
      <c r="D20" s="8">
        <v>43769</v>
      </c>
      <c r="E20" s="42">
        <v>1743000</v>
      </c>
      <c r="F20" s="6">
        <v>31</v>
      </c>
      <c r="G20" s="7">
        <v>0</v>
      </c>
      <c r="H20" s="45">
        <f>((1.72+D7)/100)*E20*F20/365</f>
        <v>2546.2126027397258</v>
      </c>
    </row>
    <row r="21" spans="2:8" s="2" customFormat="1" ht="16.2" thickBot="1" x14ac:dyDescent="0.35">
      <c r="B21" s="39" t="s">
        <v>11</v>
      </c>
      <c r="C21" s="6" t="s">
        <v>7</v>
      </c>
      <c r="D21" s="8">
        <v>43798</v>
      </c>
      <c r="E21" s="42">
        <v>1743000</v>
      </c>
      <c r="F21" s="6">
        <v>29</v>
      </c>
      <c r="G21" s="7">
        <v>0</v>
      </c>
      <c r="H21" s="45">
        <f>((1.72+D7)/100)*E21*F21/365</f>
        <v>2381.9408219178081</v>
      </c>
    </row>
    <row r="22" spans="2:8" s="2" customFormat="1" ht="16.2" thickBot="1" x14ac:dyDescent="0.35">
      <c r="B22" s="39" t="s">
        <v>18</v>
      </c>
      <c r="C22" s="46" t="s">
        <v>7</v>
      </c>
      <c r="D22" s="47">
        <v>43830</v>
      </c>
      <c r="E22" s="42">
        <v>1743000</v>
      </c>
      <c r="F22" s="46">
        <v>32</v>
      </c>
      <c r="G22" s="48">
        <v>0</v>
      </c>
      <c r="H22" s="49">
        <f>((1.72+D7)/100)*E22*F22/365</f>
        <v>2628.3484931506846</v>
      </c>
    </row>
    <row r="23" spans="2:8" s="2" customFormat="1" ht="16.2" thickBot="1" x14ac:dyDescent="0.35">
      <c r="B23" s="39" t="s">
        <v>19</v>
      </c>
      <c r="C23" s="50" t="s">
        <v>7</v>
      </c>
      <c r="D23" s="41">
        <v>43861</v>
      </c>
      <c r="E23" s="42">
        <v>1743000</v>
      </c>
      <c r="F23" s="50">
        <v>31</v>
      </c>
      <c r="G23" s="51">
        <v>0</v>
      </c>
      <c r="H23" s="43">
        <f>((1.72+D7)/100)*E23*F23/365</f>
        <v>2546.2126027397258</v>
      </c>
    </row>
    <row r="24" spans="2:8" s="2" customFormat="1" ht="15" customHeight="1" thickBot="1" x14ac:dyDescent="0.35">
      <c r="B24" s="61" t="s">
        <v>20</v>
      </c>
      <c r="C24" s="32" t="s">
        <v>8</v>
      </c>
      <c r="D24" s="34">
        <v>43889</v>
      </c>
      <c r="E24" s="62">
        <v>1743000</v>
      </c>
      <c r="F24" s="32">
        <v>28</v>
      </c>
      <c r="G24" s="33">
        <v>50000</v>
      </c>
      <c r="H24" s="52">
        <f>((1.72+D7)/100)*E24*F24/365</f>
        <v>2299.8049315068492</v>
      </c>
    </row>
    <row r="25" spans="2:8" s="2" customFormat="1" ht="16.2" thickBot="1" x14ac:dyDescent="0.35">
      <c r="B25" s="39" t="s">
        <v>21</v>
      </c>
      <c r="C25" s="6" t="s">
        <v>7</v>
      </c>
      <c r="D25" s="31">
        <v>43921</v>
      </c>
      <c r="E25" s="7">
        <f>E24-G24</f>
        <v>1693000</v>
      </c>
      <c r="F25" s="6">
        <v>31</v>
      </c>
      <c r="G25" s="7">
        <v>0</v>
      </c>
      <c r="H25" s="44">
        <f>((1.72+D7)/100)*E25*F25/365</f>
        <v>2473.1715068493149</v>
      </c>
    </row>
    <row r="26" spans="2:8" s="2" customFormat="1" ht="16.2" thickBot="1" x14ac:dyDescent="0.35">
      <c r="B26" s="39" t="s">
        <v>22</v>
      </c>
      <c r="C26" s="6" t="s">
        <v>7</v>
      </c>
      <c r="D26" s="31">
        <v>43951</v>
      </c>
      <c r="E26" s="7">
        <f t="shared" ref="E26:E27" si="0">E25-G25</f>
        <v>1693000</v>
      </c>
      <c r="F26" s="6">
        <v>30</v>
      </c>
      <c r="G26" s="7">
        <v>0</v>
      </c>
      <c r="H26" s="44">
        <f>((1.72+D7)/100)*E26*F26/365</f>
        <v>2393.391780821918</v>
      </c>
    </row>
    <row r="27" spans="2:8" s="2" customFormat="1" ht="16.2" thickBot="1" x14ac:dyDescent="0.35">
      <c r="B27" s="61" t="s">
        <v>23</v>
      </c>
      <c r="C27" s="32" t="s">
        <v>8</v>
      </c>
      <c r="D27" s="34">
        <v>43980</v>
      </c>
      <c r="E27" s="33">
        <f t="shared" si="0"/>
        <v>1693000</v>
      </c>
      <c r="F27" s="32">
        <v>29</v>
      </c>
      <c r="G27" s="33">
        <v>50000</v>
      </c>
      <c r="H27" s="53">
        <f>((1.72+D7)/100)*E27*F27/365</f>
        <v>2313.6120547945202</v>
      </c>
    </row>
    <row r="28" spans="2:8" s="2" customFormat="1" ht="16.2" thickBot="1" x14ac:dyDescent="0.35">
      <c r="B28" s="39" t="s">
        <v>24</v>
      </c>
      <c r="C28" s="6" t="s">
        <v>7</v>
      </c>
      <c r="D28" s="31">
        <v>44012</v>
      </c>
      <c r="E28" s="7">
        <f>E27-G27</f>
        <v>1643000</v>
      </c>
      <c r="F28" s="6">
        <v>32</v>
      </c>
      <c r="G28" s="7">
        <v>0</v>
      </c>
      <c r="H28" s="44">
        <f>((1.72+D7)/100)*E28*F28/365</f>
        <v>2477.5539726027396</v>
      </c>
    </row>
    <row r="29" spans="2:8" s="2" customFormat="1" ht="16.2" thickBot="1" x14ac:dyDescent="0.35">
      <c r="B29" s="39" t="s">
        <v>25</v>
      </c>
      <c r="C29" s="6" t="s">
        <v>7</v>
      </c>
      <c r="D29" s="31">
        <v>44043</v>
      </c>
      <c r="E29" s="7">
        <f t="shared" ref="E29:E34" si="1">E28-G28</f>
        <v>1643000</v>
      </c>
      <c r="F29" s="6">
        <v>31</v>
      </c>
      <c r="G29" s="7">
        <v>0</v>
      </c>
      <c r="H29" s="44">
        <f>((1.72+D7)/100)*E29*F29/365</f>
        <v>2400.1304109589041</v>
      </c>
    </row>
    <row r="30" spans="2:8" s="2" customFormat="1" ht="16.2" thickBot="1" x14ac:dyDescent="0.35">
      <c r="B30" s="39" t="s">
        <v>26</v>
      </c>
      <c r="C30" s="6" t="s">
        <v>7</v>
      </c>
      <c r="D30" s="31">
        <v>44074</v>
      </c>
      <c r="E30" s="7">
        <f t="shared" si="1"/>
        <v>1643000</v>
      </c>
      <c r="F30" s="6">
        <v>31</v>
      </c>
      <c r="G30" s="7">
        <v>0</v>
      </c>
      <c r="H30" s="44">
        <f>((1.72+D7)/100)*E30*F30/365</f>
        <v>2400.1304109589041</v>
      </c>
    </row>
    <row r="31" spans="2:8" s="2" customFormat="1" ht="16.2" thickBot="1" x14ac:dyDescent="0.35">
      <c r="B31" s="39" t="s">
        <v>27</v>
      </c>
      <c r="C31" s="6" t="s">
        <v>7</v>
      </c>
      <c r="D31" s="31">
        <v>44104</v>
      </c>
      <c r="E31" s="7">
        <f t="shared" si="1"/>
        <v>1643000</v>
      </c>
      <c r="F31" s="6">
        <v>30</v>
      </c>
      <c r="G31" s="7">
        <v>0</v>
      </c>
      <c r="H31" s="44">
        <f>((1.72+D7)/100)*E31*F31/365</f>
        <v>2322.7068493150687</v>
      </c>
    </row>
    <row r="32" spans="2:8" s="2" customFormat="1" ht="16.2" thickBot="1" x14ac:dyDescent="0.35">
      <c r="B32" s="39" t="s">
        <v>28</v>
      </c>
      <c r="C32" s="6" t="s">
        <v>7</v>
      </c>
      <c r="D32" s="8">
        <v>44134</v>
      </c>
      <c r="E32" s="7">
        <f t="shared" si="1"/>
        <v>1643000</v>
      </c>
      <c r="F32" s="6">
        <v>30</v>
      </c>
      <c r="G32" s="7">
        <v>0</v>
      </c>
      <c r="H32" s="45">
        <f>((1.72+D7)/100)*E32*F32/365</f>
        <v>2322.7068493150687</v>
      </c>
    </row>
    <row r="33" spans="2:8" s="2" customFormat="1" ht="16.2" thickBot="1" x14ac:dyDescent="0.35">
      <c r="B33" s="39" t="s">
        <v>29</v>
      </c>
      <c r="C33" s="6" t="s">
        <v>7</v>
      </c>
      <c r="D33" s="31">
        <v>44165</v>
      </c>
      <c r="E33" s="7">
        <f t="shared" si="1"/>
        <v>1643000</v>
      </c>
      <c r="F33" s="6">
        <v>31</v>
      </c>
      <c r="G33" s="7">
        <v>0</v>
      </c>
      <c r="H33" s="44">
        <f>((1.72+D7)/100)*E33*F33/365</f>
        <v>2400.1304109589041</v>
      </c>
    </row>
    <row r="34" spans="2:8" s="2" customFormat="1" ht="16.2" thickBot="1" x14ac:dyDescent="0.35">
      <c r="B34" s="61" t="s">
        <v>30</v>
      </c>
      <c r="C34" s="35" t="s">
        <v>8</v>
      </c>
      <c r="D34" s="36">
        <v>44180</v>
      </c>
      <c r="E34" s="33">
        <f t="shared" si="1"/>
        <v>1643000</v>
      </c>
      <c r="F34" s="35">
        <v>15</v>
      </c>
      <c r="G34" s="37">
        <v>36000</v>
      </c>
      <c r="H34" s="53">
        <f>((1.72+D7)/100)*E34*F34/365</f>
        <v>1161.3534246575343</v>
      </c>
    </row>
    <row r="35" spans="2:8" s="2" customFormat="1" ht="16.2" thickBot="1" x14ac:dyDescent="0.35">
      <c r="B35" s="39" t="s">
        <v>31</v>
      </c>
      <c r="C35" s="46" t="s">
        <v>7</v>
      </c>
      <c r="D35" s="47">
        <v>44196</v>
      </c>
      <c r="E35" s="7">
        <f>E34-G34</f>
        <v>1607000</v>
      </c>
      <c r="F35" s="46">
        <v>16</v>
      </c>
      <c r="G35" s="48">
        <v>0</v>
      </c>
      <c r="H35" s="49">
        <f>((1.72+D7)/100)*E35*F35/365</f>
        <v>1211.6339726027397</v>
      </c>
    </row>
    <row r="36" spans="2:8" s="2" customFormat="1" ht="18.600000000000001" customHeight="1" thickBot="1" x14ac:dyDescent="0.35">
      <c r="B36" s="39" t="s">
        <v>32</v>
      </c>
      <c r="C36" s="50" t="s">
        <v>7</v>
      </c>
      <c r="D36" s="54">
        <v>44225</v>
      </c>
      <c r="E36" s="7">
        <f t="shared" ref="E36:E37" si="2">E35-G35</f>
        <v>1607000</v>
      </c>
      <c r="F36" s="50">
        <v>29</v>
      </c>
      <c r="G36" s="51">
        <v>0</v>
      </c>
      <c r="H36" s="55">
        <f>((1.72+D7)/100)*E36*F36/365</f>
        <v>2196.0865753424659</v>
      </c>
    </row>
    <row r="37" spans="2:8" s="2" customFormat="1" ht="16.2" thickBot="1" x14ac:dyDescent="0.35">
      <c r="B37" s="61" t="s">
        <v>33</v>
      </c>
      <c r="C37" s="32" t="s">
        <v>8</v>
      </c>
      <c r="D37" s="34">
        <v>44253</v>
      </c>
      <c r="E37" s="33">
        <f t="shared" si="2"/>
        <v>1607000</v>
      </c>
      <c r="F37" s="32">
        <v>29</v>
      </c>
      <c r="G37" s="33">
        <v>50000</v>
      </c>
      <c r="H37" s="53">
        <f>((1.72+D7)/100)*E37*F37/365</f>
        <v>2196.0865753424659</v>
      </c>
    </row>
    <row r="38" spans="2:8" s="2" customFormat="1" ht="16.2" thickBot="1" x14ac:dyDescent="0.35">
      <c r="B38" s="39" t="s">
        <v>34</v>
      </c>
      <c r="C38" s="6" t="s">
        <v>7</v>
      </c>
      <c r="D38" s="8">
        <v>44286</v>
      </c>
      <c r="E38" s="7">
        <f>E37-G37</f>
        <v>1557000</v>
      </c>
      <c r="F38" s="6">
        <v>33</v>
      </c>
      <c r="G38" s="7">
        <v>0</v>
      </c>
      <c r="H38" s="45">
        <f>((1.72+D7)/100)*E38*F38/365</f>
        <v>2421.2416438356167</v>
      </c>
    </row>
    <row r="39" spans="2:8" s="2" customFormat="1" ht="16.2" thickBot="1" x14ac:dyDescent="0.35">
      <c r="B39" s="39" t="s">
        <v>35</v>
      </c>
      <c r="C39" s="6" t="s">
        <v>7</v>
      </c>
      <c r="D39" s="8">
        <v>44316</v>
      </c>
      <c r="E39" s="7">
        <f t="shared" ref="E39:E46" si="3">E38-G38</f>
        <v>1557000</v>
      </c>
      <c r="F39" s="6">
        <v>30</v>
      </c>
      <c r="G39" s="7">
        <v>0</v>
      </c>
      <c r="H39" s="45">
        <f>((1.72+D7)/100)*E39*F39/365</f>
        <v>2201.1287671232876</v>
      </c>
    </row>
    <row r="40" spans="2:8" s="2" customFormat="1" ht="16.2" thickBot="1" x14ac:dyDescent="0.35">
      <c r="B40" s="39" t="s">
        <v>36</v>
      </c>
      <c r="C40" s="6" t="s">
        <v>7</v>
      </c>
      <c r="D40" s="8">
        <v>44347</v>
      </c>
      <c r="E40" s="7">
        <f t="shared" si="3"/>
        <v>1557000</v>
      </c>
      <c r="F40" s="6">
        <v>31</v>
      </c>
      <c r="G40" s="7">
        <v>0</v>
      </c>
      <c r="H40" s="45">
        <f>((1.72+D7)/100)*E40*F40/365</f>
        <v>2274.4997260273972</v>
      </c>
    </row>
    <row r="41" spans="2:8" s="2" customFormat="1" ht="16.2" thickBot="1" x14ac:dyDescent="0.35">
      <c r="B41" s="39" t="s">
        <v>37</v>
      </c>
      <c r="C41" s="6" t="s">
        <v>7</v>
      </c>
      <c r="D41" s="31">
        <v>44377</v>
      </c>
      <c r="E41" s="7">
        <f t="shared" si="3"/>
        <v>1557000</v>
      </c>
      <c r="F41" s="6">
        <v>30</v>
      </c>
      <c r="G41" s="7">
        <v>0</v>
      </c>
      <c r="H41" s="44">
        <f>((1.72+D7)/100)*E41*F41/365</f>
        <v>2201.1287671232876</v>
      </c>
    </row>
    <row r="42" spans="2:8" s="2" customFormat="1" ht="16.2" thickBot="1" x14ac:dyDescent="0.35">
      <c r="B42" s="39" t="s">
        <v>38</v>
      </c>
      <c r="C42" s="6" t="s">
        <v>7</v>
      </c>
      <c r="D42" s="31">
        <v>44407</v>
      </c>
      <c r="E42" s="7">
        <f t="shared" si="3"/>
        <v>1557000</v>
      </c>
      <c r="F42" s="6">
        <v>30</v>
      </c>
      <c r="G42" s="7">
        <v>0</v>
      </c>
      <c r="H42" s="44">
        <f>((1.72+D7)/100)*E42*F42/365</f>
        <v>2201.1287671232876</v>
      </c>
    </row>
    <row r="43" spans="2:8" s="2" customFormat="1" ht="16.2" thickBot="1" x14ac:dyDescent="0.35">
      <c r="B43" s="39" t="s">
        <v>39</v>
      </c>
      <c r="C43" s="6" t="s">
        <v>7</v>
      </c>
      <c r="D43" s="31">
        <v>44439</v>
      </c>
      <c r="E43" s="7">
        <f t="shared" si="3"/>
        <v>1557000</v>
      </c>
      <c r="F43" s="6">
        <v>32</v>
      </c>
      <c r="G43" s="7">
        <v>0</v>
      </c>
      <c r="H43" s="44">
        <f>((1.72+D7)/100)*E43*F43/365</f>
        <v>2347.8706849315072</v>
      </c>
    </row>
    <row r="44" spans="2:8" s="2" customFormat="1" ht="16.2" thickBot="1" x14ac:dyDescent="0.35">
      <c r="B44" s="39" t="s">
        <v>40</v>
      </c>
      <c r="C44" s="6" t="s">
        <v>7</v>
      </c>
      <c r="D44" s="31">
        <v>44469</v>
      </c>
      <c r="E44" s="7">
        <f t="shared" si="3"/>
        <v>1557000</v>
      </c>
      <c r="F44" s="6">
        <v>30</v>
      </c>
      <c r="G44" s="7">
        <v>0</v>
      </c>
      <c r="H44" s="44">
        <f>((1.72+D7)/100)*E44*F44/365</f>
        <v>2201.1287671232876</v>
      </c>
    </row>
    <row r="45" spans="2:8" s="2" customFormat="1" ht="16.2" thickBot="1" x14ac:dyDescent="0.35">
      <c r="B45" s="39" t="s">
        <v>41</v>
      </c>
      <c r="C45" s="6" t="s">
        <v>7</v>
      </c>
      <c r="D45" s="8">
        <v>44498</v>
      </c>
      <c r="E45" s="7">
        <f t="shared" si="3"/>
        <v>1557000</v>
      </c>
      <c r="F45" s="6">
        <v>29</v>
      </c>
      <c r="G45" s="7">
        <v>0</v>
      </c>
      <c r="H45" s="45">
        <f>((1.72+D7)/100)*E45*F45/365</f>
        <v>2127.7578082191785</v>
      </c>
    </row>
    <row r="46" spans="2:8" s="2" customFormat="1" ht="16.2" thickBot="1" x14ac:dyDescent="0.35">
      <c r="B46" s="61" t="s">
        <v>42</v>
      </c>
      <c r="C46" s="32" t="s">
        <v>8</v>
      </c>
      <c r="D46" s="34">
        <v>44515</v>
      </c>
      <c r="E46" s="33">
        <f t="shared" si="3"/>
        <v>1557000</v>
      </c>
      <c r="F46" s="32">
        <v>17</v>
      </c>
      <c r="G46" s="33">
        <v>50000</v>
      </c>
      <c r="H46" s="53">
        <f>((1.72+D7)/100)*E46*F46/365</f>
        <v>1247.3063013698631</v>
      </c>
    </row>
    <row r="47" spans="2:8" s="2" customFormat="1" ht="16.2" thickBot="1" x14ac:dyDescent="0.35">
      <c r="B47" s="39" t="s">
        <v>43</v>
      </c>
      <c r="C47" s="6" t="s">
        <v>7</v>
      </c>
      <c r="D47" s="31">
        <v>44530</v>
      </c>
      <c r="E47" s="7">
        <f>E46-G46</f>
        <v>1507000</v>
      </c>
      <c r="F47" s="6">
        <v>15</v>
      </c>
      <c r="G47" s="7">
        <v>0</v>
      </c>
      <c r="H47" s="44">
        <f>((1.72+D7)/100)*E47*F47/365</f>
        <v>1065.2219178082191</v>
      </c>
    </row>
    <row r="48" spans="2:8" s="2" customFormat="1" ht="16.2" thickBot="1" x14ac:dyDescent="0.35">
      <c r="B48" s="39" t="s">
        <v>44</v>
      </c>
      <c r="C48" s="46" t="s">
        <v>7</v>
      </c>
      <c r="D48" s="47">
        <v>44561</v>
      </c>
      <c r="E48" s="7">
        <f t="shared" ref="E48:E50" si="4">E47-G47</f>
        <v>1507000</v>
      </c>
      <c r="F48" s="46">
        <v>31</v>
      </c>
      <c r="G48" s="48">
        <v>0</v>
      </c>
      <c r="H48" s="49">
        <f>((1.72+D7)/100)*E48*F48/365</f>
        <v>2201.4586301369864</v>
      </c>
    </row>
    <row r="49" spans="2:8" s="2" customFormat="1" ht="16.2" thickBot="1" x14ac:dyDescent="0.35">
      <c r="B49" s="39" t="s">
        <v>45</v>
      </c>
      <c r="C49" s="50" t="s">
        <v>7</v>
      </c>
      <c r="D49" s="54">
        <v>44592</v>
      </c>
      <c r="E49" s="7">
        <f t="shared" si="4"/>
        <v>1507000</v>
      </c>
      <c r="F49" s="50">
        <v>31</v>
      </c>
      <c r="G49" s="51">
        <v>0</v>
      </c>
      <c r="H49" s="55">
        <f>((1.72+D7)/100)*E49*F49/365</f>
        <v>2201.4586301369864</v>
      </c>
    </row>
    <row r="50" spans="2:8" s="2" customFormat="1" ht="16.2" thickBot="1" x14ac:dyDescent="0.35">
      <c r="B50" s="61" t="s">
        <v>46</v>
      </c>
      <c r="C50" s="32" t="s">
        <v>8</v>
      </c>
      <c r="D50" s="34">
        <v>44620</v>
      </c>
      <c r="E50" s="33">
        <f t="shared" si="4"/>
        <v>1507000</v>
      </c>
      <c r="F50" s="32">
        <v>28</v>
      </c>
      <c r="G50" s="33">
        <v>100000</v>
      </c>
      <c r="H50" s="53">
        <f>((1.72+D7)/100)*E50*F50/365</f>
        <v>1988.4142465753428</v>
      </c>
    </row>
    <row r="51" spans="2:8" s="2" customFormat="1" ht="16.2" thickBot="1" x14ac:dyDescent="0.35">
      <c r="B51" s="61" t="s">
        <v>47</v>
      </c>
      <c r="C51" s="32" t="s">
        <v>8</v>
      </c>
      <c r="D51" s="34">
        <v>44635</v>
      </c>
      <c r="E51" s="33">
        <f>E50-G50</f>
        <v>1407000</v>
      </c>
      <c r="F51" s="32">
        <v>15</v>
      </c>
      <c r="G51" s="33">
        <v>100000</v>
      </c>
      <c r="H51" s="53">
        <f>((1.72+D7)/100)*E51*F51/365</f>
        <v>994.53698630136989</v>
      </c>
    </row>
    <row r="52" spans="2:8" s="2" customFormat="1" ht="16.2" thickBot="1" x14ac:dyDescent="0.35">
      <c r="B52" s="39" t="s">
        <v>48</v>
      </c>
      <c r="C52" s="6" t="s">
        <v>7</v>
      </c>
      <c r="D52" s="8">
        <v>44651</v>
      </c>
      <c r="E52" s="7">
        <f>E51-G51</f>
        <v>1307000</v>
      </c>
      <c r="F52" s="6">
        <v>16</v>
      </c>
      <c r="G52" s="7">
        <v>0</v>
      </c>
      <c r="H52" s="45">
        <f>((1.72+D7)/100)*E52*F52/365</f>
        <v>985.44219178082199</v>
      </c>
    </row>
    <row r="53" spans="2:8" s="2" customFormat="1" ht="16.2" thickBot="1" x14ac:dyDescent="0.35">
      <c r="B53" s="39" t="s">
        <v>49</v>
      </c>
      <c r="C53" s="6" t="s">
        <v>7</v>
      </c>
      <c r="D53" s="8">
        <v>44680</v>
      </c>
      <c r="E53" s="7">
        <f t="shared" ref="E53:E54" si="5">E52-G52</f>
        <v>1307000</v>
      </c>
      <c r="F53" s="6">
        <v>29</v>
      </c>
      <c r="G53" s="7">
        <v>0</v>
      </c>
      <c r="H53" s="45">
        <f>((1.72+D7)/100)*E53*F53/365</f>
        <v>1786.11397260274</v>
      </c>
    </row>
    <row r="54" spans="2:8" s="2" customFormat="1" ht="16.2" thickBot="1" x14ac:dyDescent="0.35">
      <c r="B54" s="61" t="s">
        <v>50</v>
      </c>
      <c r="C54" s="32" t="s">
        <v>8</v>
      </c>
      <c r="D54" s="34">
        <v>44697</v>
      </c>
      <c r="E54" s="33">
        <f t="shared" si="5"/>
        <v>1307000</v>
      </c>
      <c r="F54" s="32">
        <v>17</v>
      </c>
      <c r="G54" s="33">
        <v>100000</v>
      </c>
      <c r="H54" s="53">
        <f>((1.72+D7)/100)*E54*F54/365</f>
        <v>1047.0323287671233</v>
      </c>
    </row>
    <row r="55" spans="2:8" s="2" customFormat="1" ht="16.2" thickBot="1" x14ac:dyDescent="0.35">
      <c r="B55" s="39" t="s">
        <v>51</v>
      </c>
      <c r="C55" s="6" t="s">
        <v>7</v>
      </c>
      <c r="D55" s="8">
        <v>44712</v>
      </c>
      <c r="E55" s="7">
        <f>E54-G54</f>
        <v>1207000</v>
      </c>
      <c r="F55" s="6">
        <v>15</v>
      </c>
      <c r="G55" s="7">
        <v>0</v>
      </c>
      <c r="H55" s="45">
        <f>((1.72+D7)/100)*E55*F55/365</f>
        <v>853.16712328767119</v>
      </c>
    </row>
    <row r="56" spans="2:8" ht="16.2" thickBot="1" x14ac:dyDescent="0.35">
      <c r="B56" s="39" t="s">
        <v>52</v>
      </c>
      <c r="C56" s="6" t="s">
        <v>7</v>
      </c>
      <c r="D56" s="8">
        <v>44742</v>
      </c>
      <c r="E56" s="7">
        <f t="shared" ref="E56:E61" si="6">E55-G55</f>
        <v>1207000</v>
      </c>
      <c r="F56" s="6">
        <v>30</v>
      </c>
      <c r="G56" s="7">
        <v>0</v>
      </c>
      <c r="H56" s="45">
        <f>((1.72+D7)/100)*E56*F56/365</f>
        <v>1706.3342465753424</v>
      </c>
    </row>
    <row r="57" spans="2:8" ht="16.2" thickBot="1" x14ac:dyDescent="0.35">
      <c r="B57" s="39" t="s">
        <v>53</v>
      </c>
      <c r="C57" s="6" t="s">
        <v>7</v>
      </c>
      <c r="D57" s="8">
        <v>44771</v>
      </c>
      <c r="E57" s="7">
        <f t="shared" si="6"/>
        <v>1207000</v>
      </c>
      <c r="F57" s="6">
        <v>29</v>
      </c>
      <c r="G57" s="7">
        <v>0</v>
      </c>
      <c r="H57" s="45">
        <f>((1.72+D7)/100)*E57*F57/365</f>
        <v>1649.4564383561647</v>
      </c>
    </row>
    <row r="58" spans="2:8" ht="16.2" thickBot="1" x14ac:dyDescent="0.35">
      <c r="B58" s="39" t="s">
        <v>54</v>
      </c>
      <c r="C58" s="6" t="s">
        <v>7</v>
      </c>
      <c r="D58" s="8">
        <v>44804</v>
      </c>
      <c r="E58" s="7">
        <f t="shared" si="6"/>
        <v>1207000</v>
      </c>
      <c r="F58" s="6">
        <v>33</v>
      </c>
      <c r="G58" s="7">
        <v>0</v>
      </c>
      <c r="H58" s="45">
        <f>((1.72+D7)/100)*E58*F58/365</f>
        <v>1876.9676712328769</v>
      </c>
    </row>
    <row r="59" spans="2:8" ht="16.2" thickBot="1" x14ac:dyDescent="0.35">
      <c r="B59" s="39" t="s">
        <v>55</v>
      </c>
      <c r="C59" s="6" t="s">
        <v>7</v>
      </c>
      <c r="D59" s="8">
        <v>44834</v>
      </c>
      <c r="E59" s="7">
        <f t="shared" si="6"/>
        <v>1207000</v>
      </c>
      <c r="F59" s="6">
        <v>30</v>
      </c>
      <c r="G59" s="7">
        <v>0</v>
      </c>
      <c r="H59" s="45">
        <f>((1.72+D7)/100)*E59*F59/365</f>
        <v>1706.3342465753424</v>
      </c>
    </row>
    <row r="60" spans="2:8" s="2" customFormat="1" ht="16.2" thickBot="1" x14ac:dyDescent="0.35">
      <c r="B60" s="39" t="s">
        <v>56</v>
      </c>
      <c r="C60" s="6" t="s">
        <v>7</v>
      </c>
      <c r="D60" s="8">
        <v>44865</v>
      </c>
      <c r="E60" s="7">
        <f t="shared" si="6"/>
        <v>1207000</v>
      </c>
      <c r="F60" s="6">
        <v>31</v>
      </c>
      <c r="G60" s="7">
        <v>0</v>
      </c>
      <c r="H60" s="45">
        <f>((1.72+D7)/100)*E60*F60/365</f>
        <v>1763.2120547945206</v>
      </c>
    </row>
    <row r="61" spans="2:8" s="2" customFormat="1" ht="16.2" thickBot="1" x14ac:dyDescent="0.35">
      <c r="B61" s="61" t="s">
        <v>57</v>
      </c>
      <c r="C61" s="32" t="s">
        <v>8</v>
      </c>
      <c r="D61" s="34">
        <v>44880</v>
      </c>
      <c r="E61" s="33">
        <f t="shared" si="6"/>
        <v>1207000</v>
      </c>
      <c r="F61" s="32">
        <v>15</v>
      </c>
      <c r="G61" s="33">
        <v>36000</v>
      </c>
      <c r="H61" s="53">
        <f>((1.72+D7)/100)*E61*F61/365</f>
        <v>853.16712328767119</v>
      </c>
    </row>
    <row r="62" spans="2:8" s="2" customFormat="1" ht="16.2" thickBot="1" x14ac:dyDescent="0.35">
      <c r="B62" s="39" t="s">
        <v>58</v>
      </c>
      <c r="C62" s="6" t="s">
        <v>7</v>
      </c>
      <c r="D62" s="31">
        <v>44895</v>
      </c>
      <c r="E62" s="7">
        <f>E61-G61</f>
        <v>1171000</v>
      </c>
      <c r="F62" s="6">
        <v>15</v>
      </c>
      <c r="G62" s="7">
        <v>0</v>
      </c>
      <c r="H62" s="44">
        <f>((1.72+D7)/100)*E62*F62/365</f>
        <v>827.72054794520545</v>
      </c>
    </row>
    <row r="63" spans="2:8" s="2" customFormat="1" ht="16.2" thickBot="1" x14ac:dyDescent="0.35">
      <c r="B63" s="39" t="s">
        <v>59</v>
      </c>
      <c r="C63" s="46" t="s">
        <v>7</v>
      </c>
      <c r="D63" s="56">
        <v>44925</v>
      </c>
      <c r="E63" s="7">
        <f t="shared" ref="E63:E65" si="7">E62-G62</f>
        <v>1171000</v>
      </c>
      <c r="F63" s="46">
        <v>30</v>
      </c>
      <c r="G63" s="48">
        <v>0</v>
      </c>
      <c r="H63" s="57">
        <f>((1.72+D7)/100)*E63*F63/365</f>
        <v>1655.4410958904109</v>
      </c>
    </row>
    <row r="64" spans="2:8" s="2" customFormat="1" ht="16.2" thickBot="1" x14ac:dyDescent="0.35">
      <c r="B64" s="39" t="s">
        <v>60</v>
      </c>
      <c r="C64" s="50" t="s">
        <v>7</v>
      </c>
      <c r="D64" s="41">
        <v>44957</v>
      </c>
      <c r="E64" s="7">
        <f t="shared" si="7"/>
        <v>1171000</v>
      </c>
      <c r="F64" s="50">
        <v>32</v>
      </c>
      <c r="G64" s="51">
        <v>0</v>
      </c>
      <c r="H64" s="43">
        <f>((1.72+D7)/100)*E64*F64/365</f>
        <v>1765.8038356164384</v>
      </c>
    </row>
    <row r="65" spans="2:8" s="2" customFormat="1" ht="16.2" thickBot="1" x14ac:dyDescent="0.35">
      <c r="B65" s="61" t="s">
        <v>61</v>
      </c>
      <c r="C65" s="32" t="s">
        <v>8</v>
      </c>
      <c r="D65" s="34">
        <v>44985</v>
      </c>
      <c r="E65" s="33">
        <f t="shared" si="7"/>
        <v>1171000</v>
      </c>
      <c r="F65" s="32">
        <v>28</v>
      </c>
      <c r="G65" s="33">
        <v>150000</v>
      </c>
      <c r="H65" s="53">
        <f>((1.72+D7)/100)*E65*F65/365</f>
        <v>1545.0783561643834</v>
      </c>
    </row>
    <row r="66" spans="2:8" s="2" customFormat="1" ht="16.2" thickBot="1" x14ac:dyDescent="0.35">
      <c r="B66" s="61" t="s">
        <v>62</v>
      </c>
      <c r="C66" s="32" t="s">
        <v>8</v>
      </c>
      <c r="D66" s="34">
        <v>45016</v>
      </c>
      <c r="E66" s="33">
        <f>E65-G65</f>
        <v>1021000</v>
      </c>
      <c r="F66" s="32">
        <v>31</v>
      </c>
      <c r="G66" s="33">
        <v>100000</v>
      </c>
      <c r="H66" s="53">
        <f>((1.72+D7)/100)*E66*F66/365</f>
        <v>1491.499178082192</v>
      </c>
    </row>
    <row r="67" spans="2:8" s="2" customFormat="1" ht="16.2" thickBot="1" x14ac:dyDescent="0.35">
      <c r="B67" s="39" t="s">
        <v>63</v>
      </c>
      <c r="C67" s="6" t="s">
        <v>7</v>
      </c>
      <c r="D67" s="8">
        <v>45044</v>
      </c>
      <c r="E67" s="7">
        <f>E66-G66</f>
        <v>921000</v>
      </c>
      <c r="F67" s="6">
        <v>28</v>
      </c>
      <c r="G67" s="7">
        <v>0</v>
      </c>
      <c r="H67" s="45">
        <f>((1.72+D7)/100)*E67*F67/365</f>
        <v>1215.2153424657536</v>
      </c>
    </row>
    <row r="68" spans="2:8" s="2" customFormat="1" ht="16.2" thickBot="1" x14ac:dyDescent="0.35">
      <c r="B68" s="61" t="s">
        <v>64</v>
      </c>
      <c r="C68" s="32" t="s">
        <v>8</v>
      </c>
      <c r="D68" s="34">
        <v>45077</v>
      </c>
      <c r="E68" s="33">
        <f>E67-G67</f>
        <v>921000</v>
      </c>
      <c r="F68" s="32">
        <v>33</v>
      </c>
      <c r="G68" s="33">
        <v>150000</v>
      </c>
      <c r="H68" s="53">
        <f>((1.72+D7)/100)*E68*F68/365</f>
        <v>1432.2180821917809</v>
      </c>
    </row>
    <row r="69" spans="2:8" s="2" customFormat="1" ht="16.2" thickBot="1" x14ac:dyDescent="0.35">
      <c r="B69" s="61" t="s">
        <v>65</v>
      </c>
      <c r="C69" s="32" t="s">
        <v>8</v>
      </c>
      <c r="D69" s="34">
        <v>45092</v>
      </c>
      <c r="E69" s="33">
        <f>E68-G68</f>
        <v>771000</v>
      </c>
      <c r="F69" s="32">
        <v>15</v>
      </c>
      <c r="G69" s="33">
        <v>80000</v>
      </c>
      <c r="H69" s="53">
        <f>((1.72+D7)/100)*E69*F69/365</f>
        <v>544.98082191780827</v>
      </c>
    </row>
    <row r="70" spans="2:8" s="2" customFormat="1" ht="16.2" thickBot="1" x14ac:dyDescent="0.35">
      <c r="B70" s="39" t="s">
        <v>66</v>
      </c>
      <c r="C70" s="6" t="s">
        <v>7</v>
      </c>
      <c r="D70" s="31">
        <v>45107</v>
      </c>
      <c r="E70" s="7">
        <f t="shared" ref="E70:E72" si="8">E69-G69</f>
        <v>691000</v>
      </c>
      <c r="F70" s="6">
        <v>15</v>
      </c>
      <c r="G70" s="7">
        <v>0</v>
      </c>
      <c r="H70" s="44">
        <f>((1.72+D7)/100)*E70*F70/365</f>
        <v>488.43287671232878</v>
      </c>
    </row>
    <row r="71" spans="2:8" s="2" customFormat="1" ht="16.2" thickBot="1" x14ac:dyDescent="0.35">
      <c r="B71" s="39" t="s">
        <v>67</v>
      </c>
      <c r="C71" s="6" t="s">
        <v>7</v>
      </c>
      <c r="D71" s="31">
        <v>45138</v>
      </c>
      <c r="E71" s="7">
        <f t="shared" si="8"/>
        <v>691000</v>
      </c>
      <c r="F71" s="6">
        <v>31</v>
      </c>
      <c r="G71" s="7">
        <v>0</v>
      </c>
      <c r="H71" s="44">
        <f>((1.72+D7)/100)*E71*F71/365</f>
        <v>1009.4279452054794</v>
      </c>
    </row>
    <row r="72" spans="2:8" s="2" customFormat="1" ht="16.2" thickBot="1" x14ac:dyDescent="0.35">
      <c r="B72" s="61" t="s">
        <v>68</v>
      </c>
      <c r="C72" s="32" t="s">
        <v>8</v>
      </c>
      <c r="D72" s="34">
        <v>45154</v>
      </c>
      <c r="E72" s="33">
        <f t="shared" si="8"/>
        <v>691000</v>
      </c>
      <c r="F72" s="32">
        <v>16</v>
      </c>
      <c r="G72" s="33">
        <v>50000</v>
      </c>
      <c r="H72" s="53">
        <f>((1.72+D7)/100)*E72*F72/365</f>
        <v>520.99506849315071</v>
      </c>
    </row>
    <row r="73" spans="2:8" s="2" customFormat="1" ht="16.2" thickBot="1" x14ac:dyDescent="0.35">
      <c r="B73" s="39" t="s">
        <v>69</v>
      </c>
      <c r="C73" s="6" t="s">
        <v>7</v>
      </c>
      <c r="D73" s="31">
        <v>45169</v>
      </c>
      <c r="E73" s="7">
        <f t="shared" ref="E73:E83" si="9">E72-G72</f>
        <v>641000</v>
      </c>
      <c r="F73" s="6">
        <v>15</v>
      </c>
      <c r="G73" s="7">
        <v>0</v>
      </c>
      <c r="H73" s="44">
        <f>((1.72+D7)/100)*E73*F73/365</f>
        <v>453.0904109589041</v>
      </c>
    </row>
    <row r="74" spans="2:8" s="2" customFormat="1" ht="16.2" thickBot="1" x14ac:dyDescent="0.35">
      <c r="B74" s="61" t="s">
        <v>70</v>
      </c>
      <c r="C74" s="32" t="s">
        <v>8</v>
      </c>
      <c r="D74" s="34">
        <v>45184</v>
      </c>
      <c r="E74" s="33">
        <f t="shared" si="9"/>
        <v>641000</v>
      </c>
      <c r="F74" s="32">
        <v>15</v>
      </c>
      <c r="G74" s="33">
        <v>120000</v>
      </c>
      <c r="H74" s="53">
        <f>((1.72+D7)/100)*E74*F74/365</f>
        <v>453.0904109589041</v>
      </c>
    </row>
    <row r="75" spans="2:8" s="2" customFormat="1" ht="16.2" thickBot="1" x14ac:dyDescent="0.35">
      <c r="B75" s="39" t="s">
        <v>71</v>
      </c>
      <c r="C75" s="6" t="s">
        <v>7</v>
      </c>
      <c r="D75" s="31">
        <v>45198</v>
      </c>
      <c r="E75" s="7">
        <f t="shared" si="9"/>
        <v>521000</v>
      </c>
      <c r="F75" s="6">
        <v>14</v>
      </c>
      <c r="G75" s="7">
        <v>0</v>
      </c>
      <c r="H75" s="44">
        <f>((1.72+D7)/100)*E75*F75/365</f>
        <v>343.71726027397267</v>
      </c>
    </row>
    <row r="76" spans="2:8" s="2" customFormat="1" ht="16.2" thickBot="1" x14ac:dyDescent="0.35">
      <c r="B76" s="61" t="s">
        <v>94</v>
      </c>
      <c r="C76" s="32" t="s">
        <v>8</v>
      </c>
      <c r="D76" s="34">
        <v>45215</v>
      </c>
      <c r="E76" s="33">
        <f t="shared" si="9"/>
        <v>521000</v>
      </c>
      <c r="F76" s="32">
        <v>17</v>
      </c>
      <c r="G76" s="33">
        <v>100000</v>
      </c>
      <c r="H76" s="53">
        <f>((1.72+D7)/100)*E76*F76/365</f>
        <v>417.37095890410967</v>
      </c>
    </row>
    <row r="77" spans="2:8" s="2" customFormat="1" ht="16.2" thickBot="1" x14ac:dyDescent="0.35">
      <c r="B77" s="39" t="s">
        <v>95</v>
      </c>
      <c r="C77" s="6" t="s">
        <v>7</v>
      </c>
      <c r="D77" s="8">
        <v>45230</v>
      </c>
      <c r="E77" s="7">
        <f t="shared" si="9"/>
        <v>421000</v>
      </c>
      <c r="F77" s="6">
        <v>15</v>
      </c>
      <c r="G77" s="7">
        <v>0</v>
      </c>
      <c r="H77" s="45">
        <f>((1.72+D7)/100)*E77*F77/365</f>
        <v>297.58356164383559</v>
      </c>
    </row>
    <row r="78" spans="2:8" s="2" customFormat="1" ht="16.2" thickBot="1" x14ac:dyDescent="0.35">
      <c r="B78" s="61" t="s">
        <v>96</v>
      </c>
      <c r="C78" s="32" t="s">
        <v>8</v>
      </c>
      <c r="D78" s="34">
        <v>45245</v>
      </c>
      <c r="E78" s="33">
        <f t="shared" si="9"/>
        <v>421000</v>
      </c>
      <c r="F78" s="32">
        <v>15</v>
      </c>
      <c r="G78" s="33">
        <v>150000</v>
      </c>
      <c r="H78" s="53">
        <f>((1.72+D7)/100)*E78*F78/365</f>
        <v>297.58356164383559</v>
      </c>
    </row>
    <row r="79" spans="2:8" s="2" customFormat="1" ht="16.2" thickBot="1" x14ac:dyDescent="0.35">
      <c r="B79" s="39" t="s">
        <v>97</v>
      </c>
      <c r="C79" s="6" t="s">
        <v>7</v>
      </c>
      <c r="D79" s="31">
        <v>45260</v>
      </c>
      <c r="E79" s="7">
        <f t="shared" si="9"/>
        <v>271000</v>
      </c>
      <c r="F79" s="6">
        <v>15</v>
      </c>
      <c r="G79" s="7">
        <v>0</v>
      </c>
      <c r="H79" s="44">
        <f>((1.72+D7)/100)*E79*F79/365</f>
        <v>191.55616438356165</v>
      </c>
    </row>
    <row r="80" spans="2:8" s="2" customFormat="1" ht="16.2" thickBot="1" x14ac:dyDescent="0.35">
      <c r="B80" s="61" t="s">
        <v>98</v>
      </c>
      <c r="C80" s="32" t="s">
        <v>8</v>
      </c>
      <c r="D80" s="34">
        <v>45275</v>
      </c>
      <c r="E80" s="33">
        <f t="shared" si="9"/>
        <v>271000</v>
      </c>
      <c r="F80" s="32">
        <v>15</v>
      </c>
      <c r="G80" s="33">
        <v>100000</v>
      </c>
      <c r="H80" s="53">
        <f>((1.72+D7)/100)*E80*F80/365</f>
        <v>191.55616438356165</v>
      </c>
    </row>
    <row r="81" spans="2:8" s="2" customFormat="1" ht="16.2" thickBot="1" x14ac:dyDescent="0.35">
      <c r="B81" s="39" t="s">
        <v>99</v>
      </c>
      <c r="C81" s="6" t="s">
        <v>7</v>
      </c>
      <c r="D81" s="8">
        <v>45289</v>
      </c>
      <c r="E81" s="7">
        <f t="shared" si="9"/>
        <v>171000</v>
      </c>
      <c r="F81" s="6">
        <v>14</v>
      </c>
      <c r="G81" s="7">
        <v>0</v>
      </c>
      <c r="H81" s="45">
        <f>((1.72+D7)/100)*E81*F81/365</f>
        <v>112.8131506849315</v>
      </c>
    </row>
    <row r="82" spans="2:8" s="2" customFormat="1" ht="16.2" thickBot="1" x14ac:dyDescent="0.35">
      <c r="B82" s="39" t="s">
        <v>100</v>
      </c>
      <c r="C82" s="46" t="s">
        <v>7</v>
      </c>
      <c r="D82" s="47">
        <v>45322</v>
      </c>
      <c r="E82" s="7">
        <f t="shared" si="9"/>
        <v>171000</v>
      </c>
      <c r="F82" s="46">
        <v>33</v>
      </c>
      <c r="G82" s="48">
        <v>0</v>
      </c>
      <c r="H82" s="49">
        <f>((1.72+D7)/100)*E82*F82/365</f>
        <v>265.91671232876712</v>
      </c>
    </row>
    <row r="83" spans="2:8" s="2" customFormat="1" ht="16.2" thickBot="1" x14ac:dyDescent="0.35">
      <c r="B83" s="61" t="s">
        <v>101</v>
      </c>
      <c r="C83" s="58" t="s">
        <v>8</v>
      </c>
      <c r="D83" s="59">
        <v>45348</v>
      </c>
      <c r="E83" s="33">
        <f t="shared" si="9"/>
        <v>171000</v>
      </c>
      <c r="F83" s="58">
        <v>26</v>
      </c>
      <c r="G83" s="60">
        <v>171000</v>
      </c>
      <c r="H83" s="60">
        <f>((1.72+D7)/100)*E83*F83/365</f>
        <v>209.51013698630138</v>
      </c>
    </row>
    <row r="84" spans="2:8" ht="16.2" thickBot="1" x14ac:dyDescent="0.35">
      <c r="B84" s="77"/>
      <c r="C84" s="78"/>
      <c r="D84" s="78"/>
      <c r="E84" s="78"/>
      <c r="F84" s="79"/>
      <c r="G84" s="9">
        <f>SUM(G13:G83)</f>
        <v>1743000</v>
      </c>
      <c r="H84" s="10">
        <v>0</v>
      </c>
    </row>
    <row r="85" spans="2:8" ht="16.2" thickBot="1" x14ac:dyDescent="0.35">
      <c r="B85" s="11"/>
      <c r="C85" s="11"/>
      <c r="D85" s="11"/>
      <c r="E85" s="12"/>
      <c r="F85" s="75" t="s">
        <v>72</v>
      </c>
      <c r="G85" s="76"/>
      <c r="H85" s="13">
        <f>SUM(H13:H84)</f>
        <v>115880.40547945203</v>
      </c>
    </row>
    <row r="86" spans="2:8" x14ac:dyDescent="0.3">
      <c r="B86" s="3"/>
      <c r="E86" s="1"/>
      <c r="G86" s="1"/>
    </row>
    <row r="87" spans="2:8" ht="34.799999999999997" customHeight="1" x14ac:dyDescent="0.3">
      <c r="B87" s="18" t="s">
        <v>83</v>
      </c>
      <c r="C87" s="74" t="s">
        <v>82</v>
      </c>
      <c r="D87" s="74"/>
      <c r="E87" s="74"/>
      <c r="F87" s="74"/>
      <c r="G87" s="74"/>
      <c r="H87" s="74"/>
    </row>
    <row r="88" spans="2:8" ht="128.4" customHeight="1" x14ac:dyDescent="0.3">
      <c r="B88" s="106" t="s">
        <v>18</v>
      </c>
      <c r="C88" s="74" t="s">
        <v>104</v>
      </c>
      <c r="D88" s="74"/>
      <c r="E88" s="74"/>
      <c r="F88" s="74"/>
      <c r="G88" s="74"/>
      <c r="H88" s="74"/>
    </row>
    <row r="89" spans="2:8" x14ac:dyDescent="0.3">
      <c r="B89" s="19" t="s">
        <v>19</v>
      </c>
      <c r="C89" s="63" t="s">
        <v>84</v>
      </c>
      <c r="D89" s="63"/>
      <c r="E89" s="63"/>
      <c r="F89" s="63"/>
      <c r="G89" s="63"/>
      <c r="H89" s="63"/>
    </row>
    <row r="90" spans="2:8" ht="15" thickBot="1" x14ac:dyDescent="0.35">
      <c r="B90" s="19" t="s">
        <v>20</v>
      </c>
      <c r="C90" s="64" t="s">
        <v>85</v>
      </c>
      <c r="D90" s="64"/>
      <c r="E90" s="64"/>
      <c r="F90" s="64"/>
      <c r="G90" s="64"/>
      <c r="H90" s="64"/>
    </row>
    <row r="91" spans="2:8" ht="39" customHeight="1" x14ac:dyDescent="0.3">
      <c r="C91" s="22" t="s">
        <v>9</v>
      </c>
      <c r="D91" s="88"/>
      <c r="E91" s="88"/>
      <c r="F91" s="25" t="s">
        <v>15</v>
      </c>
      <c r="G91" s="88"/>
      <c r="H91" s="89"/>
    </row>
    <row r="92" spans="2:8" ht="30.6" customHeight="1" x14ac:dyDescent="0.3">
      <c r="C92" s="23" t="s">
        <v>12</v>
      </c>
      <c r="D92" s="86"/>
      <c r="E92" s="86"/>
      <c r="F92" s="26" t="s">
        <v>16</v>
      </c>
      <c r="G92" s="86"/>
      <c r="H92" s="90"/>
    </row>
    <row r="93" spans="2:8" ht="25.8" customHeight="1" x14ac:dyDescent="0.3">
      <c r="C93" s="23" t="s">
        <v>13</v>
      </c>
      <c r="D93" s="86"/>
      <c r="E93" s="86"/>
      <c r="F93" s="26" t="s">
        <v>17</v>
      </c>
      <c r="G93" s="86"/>
      <c r="H93" s="90"/>
    </row>
    <row r="94" spans="2:8" ht="36.6" customHeight="1" thickBot="1" x14ac:dyDescent="0.35">
      <c r="C94" s="24" t="s">
        <v>14</v>
      </c>
      <c r="D94" s="87"/>
      <c r="E94" s="87"/>
      <c r="F94" s="27" t="s">
        <v>10</v>
      </c>
      <c r="G94" s="87"/>
      <c r="H94" s="91"/>
    </row>
    <row r="95" spans="2:8" x14ac:dyDescent="0.3">
      <c r="C95" s="20"/>
      <c r="D95" s="20"/>
      <c r="E95" s="20"/>
      <c r="F95" s="20"/>
      <c r="G95" s="20"/>
      <c r="H95" s="20"/>
    </row>
    <row r="97" spans="2:8" ht="15" thickBot="1" x14ac:dyDescent="0.35">
      <c r="B97" t="s">
        <v>105</v>
      </c>
      <c r="C97" s="92" t="s">
        <v>86</v>
      </c>
      <c r="D97" s="92"/>
      <c r="E97" s="92"/>
      <c r="F97" s="92"/>
      <c r="G97" s="92"/>
      <c r="H97" s="92"/>
    </row>
    <row r="98" spans="2:8" x14ac:dyDescent="0.3">
      <c r="C98" s="93"/>
      <c r="D98" s="94"/>
      <c r="E98" s="94"/>
      <c r="F98" s="94"/>
      <c r="G98" s="94"/>
      <c r="H98" s="95"/>
    </row>
    <row r="99" spans="2:8" x14ac:dyDescent="0.3">
      <c r="C99" s="96"/>
      <c r="D99" s="97"/>
      <c r="E99" s="97"/>
      <c r="F99" s="97"/>
      <c r="G99" s="97"/>
      <c r="H99" s="98"/>
    </row>
    <row r="100" spans="2:8" x14ac:dyDescent="0.3">
      <c r="C100" s="96"/>
      <c r="D100" s="97"/>
      <c r="E100" s="97"/>
      <c r="F100" s="97"/>
      <c r="G100" s="97"/>
      <c r="H100" s="98"/>
    </row>
    <row r="101" spans="2:8" ht="15" thickBot="1" x14ac:dyDescent="0.35">
      <c r="C101" s="99"/>
      <c r="D101" s="100"/>
      <c r="E101" s="100"/>
      <c r="F101" s="100"/>
      <c r="G101" s="100"/>
      <c r="H101" s="101"/>
    </row>
    <row r="102" spans="2:8" x14ac:dyDescent="0.3">
      <c r="C102" t="s">
        <v>87</v>
      </c>
      <c r="E102" s="21"/>
      <c r="F102" s="94"/>
      <c r="G102" s="94"/>
      <c r="H102" s="94"/>
    </row>
    <row r="103" spans="2:8" x14ac:dyDescent="0.3">
      <c r="C103" t="s">
        <v>88</v>
      </c>
      <c r="E103" s="105"/>
      <c r="F103" s="105"/>
      <c r="G103" s="105"/>
      <c r="H103" s="105"/>
    </row>
    <row r="104" spans="2:8" x14ac:dyDescent="0.3">
      <c r="C104" t="s">
        <v>89</v>
      </c>
      <c r="E104" s="104"/>
      <c r="F104" s="104"/>
      <c r="G104" s="104"/>
      <c r="H104" s="104"/>
    </row>
    <row r="105" spans="2:8" x14ac:dyDescent="0.3">
      <c r="F105" s="102" t="s">
        <v>90</v>
      </c>
      <c r="G105" s="102"/>
      <c r="H105" s="102"/>
    </row>
    <row r="106" spans="2:8" ht="14.4" customHeight="1" x14ac:dyDescent="0.3">
      <c r="C106" s="103" t="s">
        <v>91</v>
      </c>
      <c r="D106" s="103"/>
      <c r="F106" s="102"/>
      <c r="G106" s="102"/>
      <c r="H106" s="102"/>
    </row>
    <row r="107" spans="2:8" x14ac:dyDescent="0.3">
      <c r="C107" s="103"/>
      <c r="D107" s="103"/>
      <c r="F107" s="102"/>
      <c r="G107" s="102"/>
      <c r="H107" s="102"/>
    </row>
    <row r="108" spans="2:8" x14ac:dyDescent="0.3">
      <c r="F108" s="102"/>
      <c r="G108" s="102"/>
      <c r="H108" s="102"/>
    </row>
    <row r="109" spans="2:8" x14ac:dyDescent="0.3">
      <c r="F109" s="102"/>
      <c r="G109" s="102"/>
      <c r="H109" s="102"/>
    </row>
    <row r="110" spans="2:8" x14ac:dyDescent="0.3">
      <c r="F110" s="102"/>
      <c r="G110" s="102"/>
      <c r="H110" s="102"/>
    </row>
  </sheetData>
  <sheetProtection formatCells="0" formatColumns="0" formatRows="0" insertColumns="0" insertRows="0" insertHyperlinks="0" deleteColumns="0" deleteRows="0"/>
  <protectedRanges>
    <protectedRange sqref="C98 D91:D94 G91:G94 C106 F102 E103:E104 C89" name="Rozstęp1"/>
  </protectedRanges>
  <mergeCells count="34">
    <mergeCell ref="C97:H97"/>
    <mergeCell ref="C98:H101"/>
    <mergeCell ref="F105:H110"/>
    <mergeCell ref="C106:D107"/>
    <mergeCell ref="F102:H102"/>
    <mergeCell ref="E104:H104"/>
    <mergeCell ref="E103:H103"/>
    <mergeCell ref="D93:E93"/>
    <mergeCell ref="D94:E94"/>
    <mergeCell ref="G91:H91"/>
    <mergeCell ref="G92:H92"/>
    <mergeCell ref="G93:H93"/>
    <mergeCell ref="G94:H94"/>
    <mergeCell ref="D91:E91"/>
    <mergeCell ref="D92:E92"/>
    <mergeCell ref="B1:H1"/>
    <mergeCell ref="B11:H11"/>
    <mergeCell ref="B2:H2"/>
    <mergeCell ref="B4:H4"/>
    <mergeCell ref="B5:H5"/>
    <mergeCell ref="B6:C6"/>
    <mergeCell ref="B3:H3"/>
    <mergeCell ref="E6:H6"/>
    <mergeCell ref="C89:H89"/>
    <mergeCell ref="C90:H90"/>
    <mergeCell ref="B7:C7"/>
    <mergeCell ref="B8:C8"/>
    <mergeCell ref="B10:H10"/>
    <mergeCell ref="E7:H7"/>
    <mergeCell ref="E8:H8"/>
    <mergeCell ref="C87:H87"/>
    <mergeCell ref="F85:G85"/>
    <mergeCell ref="B84:F84"/>
    <mergeCell ref="C88:H88"/>
  </mergeCells>
  <pageMargins left="0.25" right="0.25" top="0.75" bottom="0.75" header="0.3" footer="0.3"/>
  <pageSetup paperSize="9" scale="87" fitToHeight="0" orientation="portrait" horizontalDpi="4294967295" verticalDpi="4294967295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AdrianL</dc:creator>
  <cp:lastModifiedBy>AdrianL</cp:lastModifiedBy>
  <cp:lastPrinted>2019-01-28T11:17:44Z</cp:lastPrinted>
  <dcterms:created xsi:type="dcterms:W3CDTF">2018-06-28T09:29:50Z</dcterms:created>
  <dcterms:modified xsi:type="dcterms:W3CDTF">2019-01-28T13:06:50Z</dcterms:modified>
</cp:coreProperties>
</file>